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y stack" sheetId="2" state="visible" r:id="rId2"/>
    <sheet xmlns:r="http://schemas.openxmlformats.org/officeDocument/2006/relationships" name="Hit your limit" sheetId="3" state="visible" r:id="rId3"/>
    <sheet xmlns:r="http://schemas.openxmlformats.org/officeDocument/2006/relationships" name="Plans" sheetId="4" state="visible" r:id="rId4"/>
    <sheet xmlns:r="http://schemas.openxmlformats.org/officeDocument/2006/relationships" name="API value" sheetId="5" state="visible" r:id="rId5"/>
    <sheet xmlns:r="http://schemas.openxmlformats.org/officeDocument/2006/relationships" name="Code review" sheetId="6" state="visible" r:id="rId6"/>
    <sheet xmlns:r="http://schemas.openxmlformats.org/officeDocument/2006/relationships" name="App builders" sheetId="7" state="visible" r:id="rId7"/>
    <sheet xmlns:r="http://schemas.openxmlformats.org/officeDocument/2006/relationships" name="Voice APIs" sheetId="8" state="visible" r:id="rId8"/>
    <sheet xmlns:r="http://schemas.openxmlformats.org/officeDocument/2006/relationships" name="Free API tiers" sheetId="9" state="visible" r:id="rId9"/>
    <sheet xmlns:r="http://schemas.openxmlformats.org/officeDocument/2006/relationships" name="Catalog" sheetId="10" state="visible" r:id="rId10"/>
    <sheet xmlns:r="http://schemas.openxmlformats.org/officeDocument/2006/relationships" name="About" sheetId="11" state="visible" r:id="rId11"/>
  </sheets>
  <definedNames>
    <definedName name="_xlnm._FilterDatabase" localSheetId="3" hidden="1">'Plans'!$A$4:$L$48</definedName>
    <definedName name="_xlnm._FilterDatabase" localSheetId="4" hidden="1">'API value'!$A$5:$N$48</definedName>
    <definedName name="_xlnm._FilterDatabase" localSheetId="5" hidden="1">'Code review'!$A$4:$K$15</definedName>
    <definedName name="_xlnm._FilterDatabase" localSheetId="6" hidden="1">'App builders'!$A$4:$J$28</definedName>
    <definedName name="_xlnm._FilterDatabase" localSheetId="8" hidden="1">'Free API tiers'!$A$4:$M$12</definedName>
    <definedName name="_xlnm._FilterDatabase" localSheetId="9" hidden="1">'Catalog'!$A$4:$R$168</definedName>
  </definedNames>
  <calcPr calcId="124519" fullCalcOnLoad="1"/>
</workbook>
</file>

<file path=xl/styles.xml><?xml version="1.0" encoding="utf-8"?>
<styleSheet xmlns="http://schemas.openxmlformats.org/spreadsheetml/2006/main">
  <numFmts count="6">
    <numFmt numFmtId="164" formatCode="&quot;$&quot;#,##0.00"/>
    <numFmt numFmtId="165" formatCode="yyyy-mm-dd"/>
    <numFmt numFmtId="166" formatCode="&quot;$&quot;#,##0"/>
    <numFmt numFmtId="167" formatCode="#,##0.##"/>
    <numFmt numFmtId="168" formatCode="0.0&quot;x&quot;"/>
    <numFmt numFmtId="169" formatCode="&quot;$&quot;#,##0.000"/>
  </numFmts>
  <fonts count="15">
    <font>
      <name val="Calibri"/>
      <family val="2"/>
      <color theme="1"/>
      <sz val="11"/>
      <scheme val="minor"/>
    </font>
    <font>
      <name val="Consolas"/>
      <b val="1"/>
      <color rgb="0015803D"/>
      <sz val="16"/>
    </font>
    <font>
      <name val="Consolas"/>
      <color rgb="006B7280"/>
      <sz val="10"/>
    </font>
    <font>
      <name val="Consolas"/>
      <b val="1"/>
      <color rgb="00111827"/>
      <sz val="12"/>
    </font>
    <font>
      <name val="Consolas"/>
      <b val="1"/>
      <color rgb="00FFFFFF"/>
      <sz val="10"/>
    </font>
    <font>
      <name val="Consolas"/>
      <color rgb="00111827"/>
      <sz val="11"/>
    </font>
    <font>
      <name val="Consolas"/>
      <color rgb="00111827"/>
      <sz val="10"/>
    </font>
    <font>
      <name val="Consolas"/>
      <color rgb="000F766E"/>
      <sz val="10"/>
      <u val="single"/>
    </font>
    <font>
      <name val="Consolas"/>
      <b val="1"/>
      <color rgb="0015803D"/>
      <sz val="14"/>
    </font>
    <font>
      <name val="Consolas"/>
      <b val="1"/>
      <color rgb="006B7280"/>
      <sz val="11"/>
    </font>
    <font>
      <name val="Consolas"/>
      <b val="1"/>
      <color rgb="00111827"/>
      <sz val="10"/>
    </font>
    <font>
      <name val="Consolas"/>
      <color rgb="00BBBBBB"/>
      <sz val="8"/>
    </font>
    <font>
      <name val="Consolas"/>
      <b val="1"/>
      <color rgb="00FFFFFF"/>
      <sz val="11"/>
    </font>
    <font>
      <name val="Consolas"/>
      <b val="1"/>
      <color rgb="0015803D"/>
      <sz val="12"/>
    </font>
    <font>
      <name val="Consolas"/>
      <b val="1"/>
      <color rgb="0015803D"/>
      <sz val="10"/>
    </font>
  </fonts>
  <fills count="6">
    <fill>
      <patternFill/>
    </fill>
    <fill>
      <patternFill patternType="gray125"/>
    </fill>
    <fill>
      <patternFill patternType="solid">
        <fgColor rgb="0016A34A"/>
      </patternFill>
    </fill>
    <fill>
      <patternFill patternType="solid">
        <fgColor rgb="00E8F7EE"/>
      </patternFill>
    </fill>
    <fill>
      <patternFill patternType="solid">
        <fgColor rgb="00FFF8D6"/>
      </patternFill>
    </fill>
    <fill>
      <patternFill patternType="solid">
        <fgColor rgb="00F4F5F4"/>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5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horizontal="center"/>
    </xf>
    <xf numFmtId="0" fontId="5" fillId="0" borderId="0" pivotButton="0" quotePrefix="0" xfId="0"/>
    <xf numFmtId="0" fontId="6" fillId="0" borderId="0" pivotButton="0" quotePrefix="0" xfId="0"/>
    <xf numFmtId="0" fontId="7" fillId="0" borderId="0" pivotButton="0" quotePrefix="0" xfId="0"/>
    <xf numFmtId="164" fontId="8" fillId="3" borderId="1" applyAlignment="1" pivotButton="0" quotePrefix="0" xfId="0">
      <alignment horizontal="left" indent="1"/>
    </xf>
    <xf numFmtId="0" fontId="0" fillId="0" borderId="4" pivotButton="0" quotePrefix="0" xfId="0"/>
    <xf numFmtId="0" fontId="0" fillId="0" borderId="5" pivotButton="0" quotePrefix="0" xfId="0"/>
    <xf numFmtId="1" fontId="9" fillId="3" borderId="1" applyAlignment="1" pivotButton="0" quotePrefix="0" xfId="0">
      <alignment horizontal="left" indent="1"/>
    </xf>
    <xf numFmtId="0" fontId="4" fillId="2" borderId="1" applyAlignment="1" pivotButton="0" quotePrefix="0" xfId="0">
      <alignment vertical="center" wrapText="1" indent="1"/>
    </xf>
    <xf numFmtId="0" fontId="6" fillId="4" borderId="1" applyAlignment="1" pivotButton="0" quotePrefix="0" xfId="0">
      <alignment horizontal="left" vertical="top" indent="1"/>
    </xf>
    <xf numFmtId="167" fontId="6" fillId="4" borderId="1" applyAlignment="1" pivotButton="0" quotePrefix="0" xfId="0">
      <alignment horizontal="right" vertical="top" indent="1"/>
    </xf>
    <xf numFmtId="164" fontId="6" fillId="4" borderId="1" applyAlignment="1" pivotButton="0" quotePrefix="0" xfId="0">
      <alignment horizontal="right" vertical="top" indent="1"/>
    </xf>
    <xf numFmtId="0" fontId="6" fillId="5" borderId="1" applyAlignment="1" pivotButton="0" quotePrefix="0" xfId="0">
      <alignment horizontal="left" vertical="top" indent="1"/>
    </xf>
    <xf numFmtId="164" fontId="6" fillId="5" borderId="1" applyAlignment="1" pivotButton="0" quotePrefix="0" xfId="0">
      <alignment horizontal="right" vertical="top" indent="1"/>
    </xf>
    <xf numFmtId="0" fontId="6" fillId="5" borderId="1" applyAlignment="1" pivotButton="0" quotePrefix="0" xfId="0">
      <alignment horizontal="left" vertical="top" wrapText="1" indent="1"/>
    </xf>
    <xf numFmtId="165" fontId="6" fillId="5" borderId="1" applyAlignment="1" pivotButton="0" quotePrefix="0" xfId="0">
      <alignment horizontal="left" vertical="top" indent="1"/>
    </xf>
    <xf numFmtId="0" fontId="10" fillId="0" borderId="0" pivotButton="0" quotePrefix="0" xfId="0"/>
    <xf numFmtId="0" fontId="10" fillId="4" borderId="1" applyAlignment="1" pivotButton="0" quotePrefix="0" xfId="0">
      <alignment horizontal="left" vertical="top" indent="1"/>
    </xf>
    <xf numFmtId="0" fontId="11" fillId="0" borderId="0" pivotButton="0" quotePrefix="0" xfId="0"/>
    <xf numFmtId="1" fontId="10" fillId="4" borderId="1" applyAlignment="1" pivotButton="0" quotePrefix="0" xfId="0">
      <alignment horizontal="right" vertical="top" indent="1"/>
    </xf>
    <xf numFmtId="168" fontId="10" fillId="4" borderId="1" applyAlignment="1" pivotButton="0" quotePrefix="0" xfId="0">
      <alignment horizontal="right" vertical="top" indent="1"/>
    </xf>
    <xf numFmtId="0" fontId="12" fillId="2" borderId="0" pivotButton="0" quotePrefix="0" xfId="0"/>
    <xf numFmtId="0" fontId="0" fillId="2" borderId="0" pivotButton="0" quotePrefix="0" xfId="0"/>
    <xf numFmtId="0" fontId="6" fillId="0" borderId="1" applyAlignment="1" pivotButton="0" quotePrefix="0" xfId="0">
      <alignment vertical="top" indent="1"/>
    </xf>
    <xf numFmtId="164" fontId="6" fillId="5" borderId="1" applyAlignment="1" pivotButton="0" quotePrefix="0" xfId="0">
      <alignment horizontal="left" vertical="top" wrapText="1" indent="1"/>
    </xf>
    <xf numFmtId="164" fontId="10" fillId="5" borderId="1" applyAlignment="1" pivotButton="0" quotePrefix="0" xfId="0">
      <alignment horizontal="left" vertical="top" wrapText="1" indent="1"/>
    </xf>
    <xf numFmtId="166" fontId="6" fillId="5" borderId="1" applyAlignment="1" pivotButton="0" quotePrefix="0" xfId="0">
      <alignment horizontal="left" vertical="top" wrapText="1" indent="1"/>
    </xf>
    <xf numFmtId="0" fontId="13" fillId="5" borderId="1" applyAlignment="1" pivotButton="0" quotePrefix="0" xfId="0">
      <alignment horizontal="left" vertical="top" wrapText="1" indent="1"/>
    </xf>
    <xf numFmtId="0" fontId="6" fillId="0" borderId="1" applyAlignment="1" pivotButton="0" quotePrefix="0" xfId="0">
      <alignment horizontal="left" vertical="top" indent="1"/>
    </xf>
    <xf numFmtId="164" fontId="6" fillId="0" borderId="1" applyAlignment="1" pivotButton="0" quotePrefix="0" xfId="0">
      <alignment horizontal="right" vertical="top" indent="1"/>
    </xf>
    <xf numFmtId="0" fontId="6" fillId="0" borderId="1" applyAlignment="1" pivotButton="0" quotePrefix="0" xfId="0">
      <alignment horizontal="left" vertical="top" wrapText="1" indent="1"/>
    </xf>
    <xf numFmtId="0" fontId="7" fillId="0" borderId="1" applyAlignment="1" pivotButton="0" quotePrefix="0" xfId="0">
      <alignment horizontal="left" vertical="top" indent="1"/>
    </xf>
    <xf numFmtId="165" fontId="6" fillId="0" borderId="1" applyAlignment="1" pivotButton="0" quotePrefix="0" xfId="0">
      <alignment horizontal="left" vertical="top" indent="1"/>
    </xf>
    <xf numFmtId="0" fontId="6" fillId="0" borderId="1" applyAlignment="1" pivotButton="0" quotePrefix="0" xfId="0">
      <alignment horizontal="right" vertical="top" indent="1"/>
    </xf>
    <xf numFmtId="0" fontId="2" fillId="0" borderId="0" applyAlignment="1" pivotButton="0" quotePrefix="0" xfId="0">
      <alignment vertical="top" wrapText="1"/>
    </xf>
    <xf numFmtId="9" fontId="10" fillId="4" borderId="1" applyAlignment="1" pivotButton="0" quotePrefix="0" xfId="0">
      <alignment horizontal="right" vertical="top" indent="1"/>
    </xf>
    <xf numFmtId="166" fontId="6" fillId="0" borderId="1" applyAlignment="1" pivotButton="0" quotePrefix="0" xfId="0">
      <alignment horizontal="right" vertical="top" indent="1"/>
    </xf>
    <xf numFmtId="168" fontId="6" fillId="5" borderId="1" applyAlignment="1" pivotButton="0" quotePrefix="0" xfId="0">
      <alignment horizontal="right" vertical="top" indent="1"/>
    </xf>
    <xf numFmtId="166" fontId="6" fillId="5" borderId="1" applyAlignment="1" pivotButton="0" quotePrefix="0" xfId="0">
      <alignment horizontal="right" vertical="top" indent="1"/>
    </xf>
    <xf numFmtId="0" fontId="6" fillId="5" borderId="1" applyAlignment="1" pivotButton="0" quotePrefix="0" xfId="0">
      <alignment horizontal="right" vertical="top" indent="1"/>
    </xf>
    <xf numFmtId="0" fontId="6" fillId="0" borderId="0" applyAlignment="1" pivotButton="0" quotePrefix="0" xfId="0">
      <alignment vertical="top" wrapText="1"/>
    </xf>
    <xf numFmtId="3" fontId="10" fillId="4" borderId="1" applyAlignment="1" pivotButton="0" quotePrefix="0" xfId="0">
      <alignment horizontal="right" vertical="top" indent="1"/>
    </xf>
    <xf numFmtId="164" fontId="14" fillId="3" borderId="1" applyAlignment="1" pivotButton="0" quotePrefix="0" xfId="0">
      <alignment horizontal="left" vertical="top" indent="1"/>
    </xf>
    <xf numFmtId="0" fontId="13" fillId="0" borderId="0" pivotButton="0" quotePrefix="0" xfId="0"/>
    <xf numFmtId="169" fontId="6" fillId="0" borderId="1" applyAlignment="1" pivotButton="0" quotePrefix="0" xfId="0">
      <alignment horizontal="right" vertical="top" indent="1"/>
    </xf>
    <xf numFmtId="165" fontId="6" fillId="0" borderId="0" applyAlignment="1" pivotButton="0" quotePrefix="0" xfId="0">
      <alignment horizontal="left"/>
    </xf>
  </cellXfs>
  <cellStyles count="1">
    <cellStyle name="Normal" xfId="0" builtinId="0" hidden="0"/>
  </cellStyles>
  <dxfs count="2">
    <dxf>
      <font>
        <name val="Consolas"/>
        <b val="1"/>
        <color rgb="00B45309"/>
      </font>
    </dxf>
    <dxf>
      <font>
        <name val="Consolas"/>
        <b val="1"/>
        <color rgb="0015803D"/>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imithit.com" TargetMode="External" Id="rId1"/><Relationship Type="http://schemas.openxmlformats.org/officeDocument/2006/relationships/hyperlink" Target="https://limithit.com/calculator" TargetMode="External" Id="rId2"/></Relationships>
</file>

<file path=xl/worksheets/_rels/sheet4.xml.rels><Relationships xmlns="http://schemas.openxmlformats.org/package/2006/relationships"><Relationship Type="http://schemas.openxmlformats.org/officeDocument/2006/relationships/hyperlink" Target="https://claude.com/pricing" TargetMode="External" Id="rId1"/><Relationship Type="http://schemas.openxmlformats.org/officeDocument/2006/relationships/hyperlink" Target="https://claude.com/pricing" TargetMode="External" Id="rId2"/><Relationship Type="http://schemas.openxmlformats.org/officeDocument/2006/relationships/hyperlink" Target="https://claude.com/pricing" TargetMode="External" Id="rId3"/><Relationship Type="http://schemas.openxmlformats.org/officeDocument/2006/relationships/hyperlink" Target="https://developers.openai.com/codex/pricing" TargetMode="External" Id="rId4"/><Relationship Type="http://schemas.openxmlformats.org/officeDocument/2006/relationships/hyperlink" Target="https://help.openai.com/en/articles/9793128-about-chatgpt-pro-tiers" TargetMode="External" Id="rId5"/><Relationship Type="http://schemas.openxmlformats.org/officeDocument/2006/relationships/hyperlink" Target="https://help.openai.com/en/articles/9793128-about-chatgpt-pro-tiers" TargetMode="External" Id="rId6"/><Relationship Type="http://schemas.openxmlformats.org/officeDocument/2006/relationships/hyperlink" Target="https://help.openai.com/en/articles/9793128-about-chatgpt-pro-tiers" TargetMode="External" Id="rId7"/><Relationship Type="http://schemas.openxmlformats.org/officeDocument/2006/relationships/hyperlink" Target="https://developers.openai.com/codex/pricing" TargetMode="External" Id="rId8"/><Relationship Type="http://schemas.openxmlformats.org/officeDocument/2006/relationships/hyperlink" Target="https://cursor.com/pricing" TargetMode="External" Id="rId9"/><Relationship Type="http://schemas.openxmlformats.org/officeDocument/2006/relationships/hyperlink" Target="https://cursor.com/pricing" TargetMode="External" Id="rId10"/><Relationship Type="http://schemas.openxmlformats.org/officeDocument/2006/relationships/hyperlink" Target="https://cursor.com/pricing" TargetMode="External" Id="rId11"/><Relationship Type="http://schemas.openxmlformats.org/officeDocument/2006/relationships/hyperlink" Target="https://cursor.com/pricing" TargetMode="External" Id="rId12"/><Relationship Type="http://schemas.openxmlformats.org/officeDocument/2006/relationships/hyperlink" Target="https://cursor.com/pricing" TargetMode="External" Id="rId13"/><Relationship Type="http://schemas.openxmlformats.org/officeDocument/2006/relationships/hyperlink" Target="https://cursor.com/pricing" TargetMode="External" Id="rId14"/><Relationship Type="http://schemas.openxmlformats.org/officeDocument/2006/relationships/hyperlink" Target="https://cursor.com/docs/account/pricing/legacy-cursor-plans" TargetMode="External" Id="rId15"/><Relationship Type="http://schemas.openxmlformats.org/officeDocument/2006/relationships/hyperlink" Target="https://devin.ai/pricing" TargetMode="External" Id="rId16"/><Relationship Type="http://schemas.openxmlformats.org/officeDocument/2006/relationships/hyperlink" Target="https://docs.devin.ai/admin/billing/self-serve" TargetMode="External" Id="rId17"/><Relationship Type="http://schemas.openxmlformats.org/officeDocument/2006/relationships/hyperlink" Target="https://docs.devin.ai/admin/billing/self-serve" TargetMode="External" Id="rId18"/><Relationship Type="http://schemas.openxmlformats.org/officeDocument/2006/relationships/hyperlink" Target="https://docs.devin.ai/admin/billing/self-serve" TargetMode="External" Id="rId19"/><Relationship Type="http://schemas.openxmlformats.org/officeDocument/2006/relationships/hyperlink" Target="https://docs.devin.ai/desktop/accounts/quota" TargetMode="External" Id="rId20"/><Relationship Type="http://schemas.openxmlformats.org/officeDocument/2006/relationships/hyperlink" Target="https://docs.devin.ai/desktop/accounts/quota" TargetMode="External" Id="rId21"/><Relationship Type="http://schemas.openxmlformats.org/officeDocument/2006/relationships/hyperlink" Target="https://docs.github.com/en/copilot/get-started/plans" TargetMode="External" Id="rId22"/><Relationship Type="http://schemas.openxmlformats.org/officeDocument/2006/relationships/hyperlink" Target="https://docs.github.com/en/copilot/get-started/plans" TargetMode="External" Id="rId23"/><Relationship Type="http://schemas.openxmlformats.org/officeDocument/2006/relationships/hyperlink" Target="https://docs.github.com/en/copilot/get-started/plans" TargetMode="External" Id="rId24"/><Relationship Type="http://schemas.openxmlformats.org/officeDocument/2006/relationships/hyperlink" Target="https://docs.github.com/en/copilot/get-started/plans" TargetMode="External" Id="rId25"/><Relationship Type="http://schemas.openxmlformats.org/officeDocument/2006/relationships/hyperlink" Target="https://docs.github.com/en/copilot/get-started/plans" TargetMode="External" Id="rId26"/><Relationship Type="http://schemas.openxmlformats.org/officeDocument/2006/relationships/hyperlink" Target="https://codeassist.google/" TargetMode="External" Id="rId27"/><Relationship Type="http://schemas.openxmlformats.org/officeDocument/2006/relationships/hyperlink" Target="https://codeassist.google/" TargetMode="External" Id="rId28"/><Relationship Type="http://schemas.openxmlformats.org/officeDocument/2006/relationships/hyperlink" Target="https://codeassist.google/" TargetMode="External" Id="rId29"/><Relationship Type="http://schemas.openxmlformats.org/officeDocument/2006/relationships/hyperlink" Target="https://z.ai/subscribe" TargetMode="External" Id="rId30"/><Relationship Type="http://schemas.openxmlformats.org/officeDocument/2006/relationships/hyperlink" Target="https://z.ai/subscribe" TargetMode="External" Id="rId31"/><Relationship Type="http://schemas.openxmlformats.org/officeDocument/2006/relationships/hyperlink" Target="https://z.ai/subscribe" TargetMode="External" Id="rId32"/><Relationship Type="http://schemas.openxmlformats.org/officeDocument/2006/relationships/hyperlink" Target="https://www.kimi.com/code/docs/en/kimi-code/models" TargetMode="External" Id="rId33"/><Relationship Type="http://schemas.openxmlformats.org/officeDocument/2006/relationships/hyperlink" Target="https://www.kimi.com/code/docs/en/kimi-code/models" TargetMode="External" Id="rId34"/><Relationship Type="http://schemas.openxmlformats.org/officeDocument/2006/relationships/hyperlink" Target="https://www.kimi.com/code/docs/en/kimi-code/models" TargetMode="External" Id="rId35"/><Relationship Type="http://schemas.openxmlformats.org/officeDocument/2006/relationships/hyperlink" Target="https://www.kimi.com/code/docs/en/kimi-code/models" TargetMode="External" Id="rId36"/><Relationship Type="http://schemas.openxmlformats.org/officeDocument/2006/relationships/hyperlink" Target="https://platform.minimax.io/docs/m-plan/intro" TargetMode="External" Id="rId37"/><Relationship Type="http://schemas.openxmlformats.org/officeDocument/2006/relationships/hyperlink" Target="https://platform.minimax.io/docs/m-plan/intro" TargetMode="External" Id="rId38"/><Relationship Type="http://schemas.openxmlformats.org/officeDocument/2006/relationships/hyperlink" Target="https://platform.minimax.io/docs/m-plan/intro" TargetMode="External" Id="rId39"/><Relationship Type="http://schemas.openxmlformats.org/officeDocument/2006/relationships/hyperlink" Target="https://docs.modelstudio.console.alibabacloud.com/en/model-studio/token-plan-overview" TargetMode="External" Id="rId40"/><Relationship Type="http://schemas.openxmlformats.org/officeDocument/2006/relationships/hyperlink" Target="https://docs.modelstudio.console.alibabacloud.com/en/model-studio/token-plan-overview" TargetMode="External" Id="rId41"/><Relationship Type="http://schemas.openxmlformats.org/officeDocument/2006/relationships/hyperlink" Target="https://docs.modelstudio.console.alibabacloud.com/en/model-studio/token-plan-overview" TargetMode="External" Id="rId42"/><Relationship Type="http://schemas.openxmlformats.org/officeDocument/2006/relationships/hyperlink" Target="https://docs.modelstudio.console.alibabacloud.com/en/model-studio/token-plan-overview" TargetMode="External" Id="rId43"/><Relationship Type="http://schemas.openxmlformats.org/officeDocument/2006/relationships/hyperlink" Target="https://docs.modelstudio.console.alibabacloud.com/en/model-studio/token-plan-overview" TargetMode="External" Id="rId44"/></Relationships>
</file>

<file path=xl/worksheets/_rels/sheet5.xml.rels><Relationships xmlns="http://schemas.openxmlformats.org/package/2006/relationships"><Relationship Type="http://schemas.openxmlformats.org/officeDocument/2006/relationships/hyperlink" Target="https://wokey.ai/claude-usage-limits" TargetMode="External" Id="rId1"/><Relationship Type="http://schemas.openxmlformats.org/officeDocument/2006/relationships/hyperlink" Target="https://wokey.ai/claude-usage-limits" TargetMode="External" Id="rId2"/><Relationship Type="http://schemas.openxmlformats.org/officeDocument/2006/relationships/hyperlink" Target="https://wokey.ai/claude-usage-limits" TargetMode="External" Id="rId3"/><Relationship Type="http://schemas.openxmlformats.org/officeDocument/2006/relationships/hyperlink" Target="https://wokey.ai/codex-usage-limits" TargetMode="External" Id="rId4"/><Relationship Type="http://schemas.openxmlformats.org/officeDocument/2006/relationships/hyperlink" Target="https://newsletter.semianalysis.com/p/anthropic-subscriptions-offer-5x" TargetMode="External" Id="rId5"/><Relationship Type="http://schemas.openxmlformats.org/officeDocument/2006/relationships/hyperlink" Target="https://newsletter.semianalysis.com/p/anthropic-subscriptions-offer-5x" TargetMode="External" Id="rId6"/><Relationship Type="http://schemas.openxmlformats.org/officeDocument/2006/relationships/hyperlink" Target="https://newsletter.semianalysis.com/p/anthropic-subscriptions-offer-5x" TargetMode="External" Id="rId7"/><Relationship Type="http://schemas.openxmlformats.org/officeDocument/2006/relationships/hyperlink" Target="https://wokey.ai/codex-usage-limits" TargetMode="External" Id="rId8"/><Relationship Type="http://schemas.openxmlformats.org/officeDocument/2006/relationships/hyperlink" Target="https://docs.github.com/en/copilot/concepts/billing-and-usage/individuals/billing" TargetMode="External" Id="rId9"/><Relationship Type="http://schemas.openxmlformats.org/officeDocument/2006/relationships/hyperlink" Target="https://docs.github.com/en/copilot/concepts/billing-and-usage/individuals/billing" TargetMode="External" Id="rId10"/><Relationship Type="http://schemas.openxmlformats.org/officeDocument/2006/relationships/hyperlink" Target="https://docs.github.com/en/copilot/concepts/billing-and-usage/individuals/billing" TargetMode="External" Id="rId11"/><Relationship Type="http://schemas.openxmlformats.org/officeDocument/2006/relationships/hyperlink" Target="https://docs.github.com/en/copilot/get-started/plans" TargetMode="External" Id="rId12"/><Relationship Type="http://schemas.openxmlformats.org/officeDocument/2006/relationships/hyperlink" Target="https://docs.z.ai/devpack/overview" TargetMode="External" Id="rId13"/><Relationship Type="http://schemas.openxmlformats.org/officeDocument/2006/relationships/hyperlink" Target="https://docs.z.ai/devpack/overview" TargetMode="External" Id="rId14"/><Relationship Type="http://schemas.openxmlformats.org/officeDocument/2006/relationships/hyperlink" Target="https://docs.z.ai/devpack/overview" TargetMode="External" Id="rId15"/><Relationship Type="http://schemas.openxmlformats.org/officeDocument/2006/relationships/hyperlink" Target="https://platform.minimax.io/subscribe/token-plan" TargetMode="External" Id="rId16"/><Relationship Type="http://schemas.openxmlformats.org/officeDocument/2006/relationships/hyperlink" Target="https://platform.minimax.io/subscribe/token-plan" TargetMode="External" Id="rId17"/><Relationship Type="http://schemas.openxmlformats.org/officeDocument/2006/relationships/hyperlink" Target="https://platform.minimax.io/subscribe/token-plan" TargetMode="External" Id="rId18"/><Relationship Type="http://schemas.openxmlformats.org/officeDocument/2006/relationships/hyperlink" Target="https://docs.github.com/en/copilot/get-started/plans" TargetMode="External" Id="rId19"/><Relationship Type="http://schemas.openxmlformats.org/officeDocument/2006/relationships/hyperlink" Target="https://docs.x.ai/x-subscription/usage-limits" TargetMode="External" Id="rId20"/><Relationship Type="http://schemas.openxmlformats.org/officeDocument/2006/relationships/hyperlink" Target="https://docs.x.ai/x-subscription/usage-limits" TargetMode="External" Id="rId21"/><Relationship Type="http://schemas.openxmlformats.org/officeDocument/2006/relationships/hyperlink" Target="https://docs.x.ai/x-subscription/usage-limits" TargetMode="External" Id="rId22"/><Relationship Type="http://schemas.openxmlformats.org/officeDocument/2006/relationships/hyperlink" Target="https://docs.x.ai/x-subscription/usage-limits" TargetMode="External" Id="rId23"/><Relationship Type="http://schemas.openxmlformats.org/officeDocument/2006/relationships/hyperlink" Target="https://docs.x.ai/x-subscription/usage-limits" TargetMode="External" Id="rId24"/><Relationship Type="http://schemas.openxmlformats.org/officeDocument/2006/relationships/hyperlink" Target="https://cursor.com/docs/account/pricing/legacy-cursor-plans" TargetMode="External" Id="rId25"/><Relationship Type="http://schemas.openxmlformats.org/officeDocument/2006/relationships/hyperlink" Target="https://cursor.com/docs/account/pricing/legacy-cursor-plans" TargetMode="External" Id="rId26"/><Relationship Type="http://schemas.openxmlformats.org/officeDocument/2006/relationships/hyperlink" Target="https://docs.devin.ai/admin/billing/self-serve" TargetMode="External" Id="rId27"/><Relationship Type="http://schemas.openxmlformats.org/officeDocument/2006/relationships/hyperlink" Target="https://docs.devin.ai/admin/billing/self-serve" TargetMode="External" Id="rId28"/><Relationship Type="http://schemas.openxmlformats.org/officeDocument/2006/relationships/hyperlink" Target="https://docs.devin.ai/admin/billing/self-serve" TargetMode="External" Id="rId29"/><Relationship Type="http://schemas.openxmlformats.org/officeDocument/2006/relationships/hyperlink" Target="https://docs.devin.ai/admin/billing/self-serve" TargetMode="External" Id="rId30"/><Relationship Type="http://schemas.openxmlformats.org/officeDocument/2006/relationships/hyperlink" Target="https://docs.devin.ai/admin/billing/self-serve" TargetMode="External" Id="rId31"/><Relationship Type="http://schemas.openxmlformats.org/officeDocument/2006/relationships/hyperlink" Target="https://docs.devin.ai/admin/billing/self-serve" TargetMode="External" Id="rId32"/><Relationship Type="http://schemas.openxmlformats.org/officeDocument/2006/relationships/hyperlink" Target="https://developers.google.com/gemini-code-assist/resources/quotas" TargetMode="External" Id="rId33"/><Relationship Type="http://schemas.openxmlformats.org/officeDocument/2006/relationships/hyperlink" Target="https://developers.google.com/gemini-code-assist/resources/quotas" TargetMode="External" Id="rId34"/><Relationship Type="http://schemas.openxmlformats.org/officeDocument/2006/relationships/hyperlink" Target="https://www.kimi.com/en/help/membership/membership-update-rules" TargetMode="External" Id="rId35"/><Relationship Type="http://schemas.openxmlformats.org/officeDocument/2006/relationships/hyperlink" Target="https://www.kimi.com/en/help/membership/membership-update-rules" TargetMode="External" Id="rId36"/><Relationship Type="http://schemas.openxmlformats.org/officeDocument/2006/relationships/hyperlink" Target="https://www.kimi.com/en/help/membership/membership-update-rules" TargetMode="External" Id="rId37"/><Relationship Type="http://schemas.openxmlformats.org/officeDocument/2006/relationships/hyperlink" Target="https://www.kimi.com/en/help/membership/membership-update-rules" TargetMode="External" Id="rId38"/><Relationship Type="http://schemas.openxmlformats.org/officeDocument/2006/relationships/hyperlink" Target="https://www.alibabacloud.com/help/en/model-studio/coding-plan" TargetMode="External" Id="rId39"/><Relationship Type="http://schemas.openxmlformats.org/officeDocument/2006/relationships/hyperlink" Target="https://docs.modelstudio.console.alibabacloud.com/en/model-studio/token-plan-overview" TargetMode="External" Id="rId40"/><Relationship Type="http://schemas.openxmlformats.org/officeDocument/2006/relationships/hyperlink" Target="https://docs.modelstudio.console.alibabacloud.com/en/model-studio/token-plan-overview" TargetMode="External" Id="rId41"/><Relationship Type="http://schemas.openxmlformats.org/officeDocument/2006/relationships/hyperlink" Target="https://docs.modelstudio.console.alibabacloud.com/en/model-studio/token-plan-overview" TargetMode="External" Id="rId42"/><Relationship Type="http://schemas.openxmlformats.org/officeDocument/2006/relationships/hyperlink" Target="https://docs.modelstudio.console.alibabacloud.com/en/model-studio/token-plan-overview" TargetMode="External" Id="rId43"/><Relationship Type="http://schemas.openxmlformats.org/officeDocument/2006/relationships/hyperlink" Target="https://api-docs.deepseek.com/quick_start/pricing" TargetMode="External" Id="rId44"/></Relationships>
</file>

<file path=xl/worksheets/_rels/sheet6.xml.rels><Relationships xmlns="http://schemas.openxmlformats.org/package/2006/relationships"><Relationship Type="http://schemas.openxmlformats.org/officeDocument/2006/relationships/hyperlink" Target="https://www.coderabbit.ai/pricing" TargetMode="External" Id="rId1"/><Relationship Type="http://schemas.openxmlformats.org/officeDocument/2006/relationships/hyperlink" Target="https://www.greptile.com/pricing" TargetMode="External" Id="rId2"/><Relationship Type="http://schemas.openxmlformats.org/officeDocument/2006/relationships/hyperlink" Target="https://cursor.com/help/account-and-billing/bugbot-usage-based-billing" TargetMode="External" Id="rId3"/><Relationship Type="http://schemas.openxmlformats.org/officeDocument/2006/relationships/hyperlink" Target="https://code.claude.com/docs/en/code-review-costs" TargetMode="External" Id="rId4"/><Relationship Type="http://schemas.openxmlformats.org/officeDocument/2006/relationships/hyperlink" Target="https://docs.github.com/en/copilot/concepts/agents/code-review" TargetMode="External" Id="rId5"/><Relationship Type="http://schemas.openxmlformats.org/officeDocument/2006/relationships/hyperlink" Target="https://graphite.com/pricing" TargetMode="External" Id="rId6"/><Relationship Type="http://schemas.openxmlformats.org/officeDocument/2006/relationships/hyperlink" Target="https://www.qodo.ai/pricing/" TargetMode="External" Id="rId7"/><Relationship Type="http://schemas.openxmlformats.org/officeDocument/2006/relationships/hyperlink" Target="https://gitar.ai/pricing" TargetMode="External" Id="rId8"/><Relationship Type="http://schemas.openxmlformats.org/officeDocument/2006/relationships/hyperlink" Target="https://www.sourcery.ai/pricing" TargetMode="External" Id="rId9"/><Relationship Type="http://schemas.openxmlformats.org/officeDocument/2006/relationships/hyperlink" Target="https://developers.openai.com/codex/pricing" TargetMode="External" Id="rId10"/><Relationship Type="http://schemas.openxmlformats.org/officeDocument/2006/relationships/hyperlink" Target="https://docs.devin.ai/admin/billing/self-serve" TargetMode="External" Id="rId11"/></Relationships>
</file>

<file path=xl/worksheets/_rels/sheet7.xml.rels><Relationships xmlns="http://schemas.openxmlformats.org/package/2006/relationships"><Relationship Type="http://schemas.openxmlformats.org/officeDocument/2006/relationships/hyperlink" Target="https://lovable.dev/pricing" TargetMode="External" Id="rId1"/><Relationship Type="http://schemas.openxmlformats.org/officeDocument/2006/relationships/hyperlink" Target="https://lovable.dev/pricing" TargetMode="External" Id="rId2"/><Relationship Type="http://schemas.openxmlformats.org/officeDocument/2006/relationships/hyperlink" Target="https://lovable.dev/pricing" TargetMode="External" Id="rId3"/><Relationship Type="http://schemas.openxmlformats.org/officeDocument/2006/relationships/hyperlink" Target="https://lovable.dev/pricing" TargetMode="External" Id="rId4"/><Relationship Type="http://schemas.openxmlformats.org/officeDocument/2006/relationships/hyperlink" Target="https://lovable.dev/pricing" TargetMode="External" Id="rId5"/><Relationship Type="http://schemas.openxmlformats.org/officeDocument/2006/relationships/hyperlink" Target="https://bolt.new/pricing" TargetMode="External" Id="rId6"/><Relationship Type="http://schemas.openxmlformats.org/officeDocument/2006/relationships/hyperlink" Target="https://bolt.new/pricing" TargetMode="External" Id="rId7"/><Relationship Type="http://schemas.openxmlformats.org/officeDocument/2006/relationships/hyperlink" Target="https://bolt.new/pricing" TargetMode="External" Id="rId8"/><Relationship Type="http://schemas.openxmlformats.org/officeDocument/2006/relationships/hyperlink" Target="https://bolt.new/pricing" TargetMode="External" Id="rId9"/><Relationship Type="http://schemas.openxmlformats.org/officeDocument/2006/relationships/hyperlink" Target="https://replit.com/pricing" TargetMode="External" Id="rId10"/><Relationship Type="http://schemas.openxmlformats.org/officeDocument/2006/relationships/hyperlink" Target="https://replit.com/pricing" TargetMode="External" Id="rId11"/><Relationship Type="http://schemas.openxmlformats.org/officeDocument/2006/relationships/hyperlink" Target="https://replit.com/pricing" TargetMode="External" Id="rId12"/><Relationship Type="http://schemas.openxmlformats.org/officeDocument/2006/relationships/hyperlink" Target="https://replit.com/pricing" TargetMode="External" Id="rId13"/><Relationship Type="http://schemas.openxmlformats.org/officeDocument/2006/relationships/hyperlink" Target="https://v0.app/pricing" TargetMode="External" Id="rId14"/><Relationship Type="http://schemas.openxmlformats.org/officeDocument/2006/relationships/hyperlink" Target="https://v0.app/pricing" TargetMode="External" Id="rId15"/><Relationship Type="http://schemas.openxmlformats.org/officeDocument/2006/relationships/hyperlink" Target="https://v0.app/pricing" TargetMode="External" Id="rId16"/><Relationship Type="http://schemas.openxmlformats.org/officeDocument/2006/relationships/hyperlink" Target="https://v0.app/pricing" TargetMode="External" Id="rId17"/><Relationship Type="http://schemas.openxmlformats.org/officeDocument/2006/relationships/hyperlink" Target="https://v0.app/pricing" TargetMode="External" Id="rId18"/><Relationship Type="http://schemas.openxmlformats.org/officeDocument/2006/relationships/hyperlink" Target="https://base44.com/pricing" TargetMode="External" Id="rId19"/><Relationship Type="http://schemas.openxmlformats.org/officeDocument/2006/relationships/hyperlink" Target="https://base44.com/pricing" TargetMode="External" Id="rId20"/><Relationship Type="http://schemas.openxmlformats.org/officeDocument/2006/relationships/hyperlink" Target="https://base44.com/pricing" TargetMode="External" Id="rId21"/><Relationship Type="http://schemas.openxmlformats.org/officeDocument/2006/relationships/hyperlink" Target="https://base44.com/pricing" TargetMode="External" Id="rId22"/><Relationship Type="http://schemas.openxmlformats.org/officeDocument/2006/relationships/hyperlink" Target="https://base44.com/pricing" TargetMode="External" Id="rId23"/><Relationship Type="http://schemas.openxmlformats.org/officeDocument/2006/relationships/hyperlink" Target="https://base44.com/pricing" TargetMode="External" Id="rId24"/></Relationships>
</file>

<file path=xl/worksheets/_rels/sheet8.xml.rels><Relationships xmlns="http://schemas.openxmlformats.org/package/2006/relationships"><Relationship Type="http://schemas.openxmlformats.org/officeDocument/2006/relationships/hyperlink" Target="https://elevenlabs.io/pricing/api" TargetMode="External" Id="rId1"/><Relationship Type="http://schemas.openxmlformats.org/officeDocument/2006/relationships/hyperlink" Target="https://elevenlabs.io/pricing/api" TargetMode="External" Id="rId2"/><Relationship Type="http://schemas.openxmlformats.org/officeDocument/2006/relationships/hyperlink" Target="https://elevenlabs.io/pricing/api" TargetMode="External" Id="rId3"/><Relationship Type="http://schemas.openxmlformats.org/officeDocument/2006/relationships/hyperlink" Target="https://elevenlabs.io/pricing/api" TargetMode="External" Id="rId4"/><Relationship Type="http://schemas.openxmlformats.org/officeDocument/2006/relationships/hyperlink" Target="https://elevenlabs.io/pricing/api" TargetMode="External" Id="rId5"/><Relationship Type="http://schemas.openxmlformats.org/officeDocument/2006/relationships/hyperlink" Target="https://platform.openai.com/docs/pricing" TargetMode="External" Id="rId6"/><Relationship Type="http://schemas.openxmlformats.org/officeDocument/2006/relationships/hyperlink" Target="https://platform.openai.com/docs/pricing" TargetMode="External" Id="rId7"/><Relationship Type="http://schemas.openxmlformats.org/officeDocument/2006/relationships/hyperlink" Target="https://platform.openai.com/docs/pricing" TargetMode="External" Id="rId8"/><Relationship Type="http://schemas.openxmlformats.org/officeDocument/2006/relationships/hyperlink" Target="https://cloud.google.com/text-to-speech/pricing" TargetMode="External" Id="rId9"/><Relationship Type="http://schemas.openxmlformats.org/officeDocument/2006/relationships/hyperlink" Target="https://cloud.google.com/text-to-speech/pricing" TargetMode="External" Id="rId10"/><Relationship Type="http://schemas.openxmlformats.org/officeDocument/2006/relationships/hyperlink" Target="https://cloud.google.com/text-to-speech/pricing" TargetMode="External" Id="rId11"/><Relationship Type="http://schemas.openxmlformats.org/officeDocument/2006/relationships/hyperlink" Target="https://cloud.google.com/text-to-speech/pricing" TargetMode="External" Id="rId12"/><Relationship Type="http://schemas.openxmlformats.org/officeDocument/2006/relationships/hyperlink" Target="https://cloud.google.com/text-to-speech/pricing" TargetMode="External" Id="rId13"/><Relationship Type="http://schemas.openxmlformats.org/officeDocument/2006/relationships/hyperlink" Target="https://cloud.google.com/text-to-speech/pricing" TargetMode="External" Id="rId14"/><Relationship Type="http://schemas.openxmlformats.org/officeDocument/2006/relationships/hyperlink" Target="https://cloud.google.com/text-to-speech/pricing" TargetMode="External" Id="rId15"/><Relationship Type="http://schemas.openxmlformats.org/officeDocument/2006/relationships/hyperlink" Target="https://aws.amazon.com/polly/pricing/" TargetMode="External" Id="rId16"/><Relationship Type="http://schemas.openxmlformats.org/officeDocument/2006/relationships/hyperlink" Target="https://aws.amazon.com/polly/pricing/" TargetMode="External" Id="rId17"/><Relationship Type="http://schemas.openxmlformats.org/officeDocument/2006/relationships/hyperlink" Target="https://aws.amazon.com/polly/pricing/" TargetMode="External" Id="rId18"/><Relationship Type="http://schemas.openxmlformats.org/officeDocument/2006/relationships/hyperlink" Target="https://aws.amazon.com/polly/pricing/" TargetMode="External" Id="rId19"/><Relationship Type="http://schemas.openxmlformats.org/officeDocument/2006/relationships/hyperlink" Target="https://prices.azure.com/api/retail/prices?$filter=serviceName eq 'Foundry Tools' and armRegionName eq 'eastus' and productName eq 'Azure Speech'" TargetMode="External" Id="rId20"/><Relationship Type="http://schemas.openxmlformats.org/officeDocument/2006/relationships/hyperlink" Target="https://prices.azure.com/api/retail/prices?$filter=serviceName eq 'Foundry Tools' and armRegionName eq 'eastus' and productName eq 'Azure Speech'" TargetMode="External" Id="rId21"/><Relationship Type="http://schemas.openxmlformats.org/officeDocument/2006/relationships/hyperlink" Target="https://deepgram.com/pricing" TargetMode="External" Id="rId22"/><Relationship Type="http://schemas.openxmlformats.org/officeDocument/2006/relationships/hyperlink" Target="https://deepgram.com/pricing" TargetMode="External" Id="rId23"/><Relationship Type="http://schemas.openxmlformats.org/officeDocument/2006/relationships/hyperlink" Target="https://deepgram.com/pricing" TargetMode="External" Id="rId24"/><Relationship Type="http://schemas.openxmlformats.org/officeDocument/2006/relationships/hyperlink" Target="https://cartesia.ai/pricing" TargetMode="External" Id="rId25"/><Relationship Type="http://schemas.openxmlformats.org/officeDocument/2006/relationships/hyperlink" Target="https://inworld.ai/pricing" TargetMode="External" Id="rId26"/><Relationship Type="http://schemas.openxmlformats.org/officeDocument/2006/relationships/hyperlink" Target="https://inworld.ai/pricing" TargetMode="External" Id="rId27"/><Relationship Type="http://schemas.openxmlformats.org/officeDocument/2006/relationships/hyperlink" Target="https://www.rime.ai/pricing" TargetMode="External" Id="rId28"/><Relationship Type="http://schemas.openxmlformats.org/officeDocument/2006/relationships/hyperlink" Target="https://www.rime.ai/pricing" TargetMode="External" Id="rId29"/><Relationship Type="http://schemas.openxmlformats.org/officeDocument/2006/relationships/hyperlink" Target="https://soniox.com/pricing" TargetMode="External" Id="rId30"/><Relationship Type="http://schemas.openxmlformats.org/officeDocument/2006/relationships/hyperlink" Target="https://www.speechmatics.com/pricing" TargetMode="External" Id="rId31"/><Relationship Type="http://schemas.openxmlformats.org/officeDocument/2006/relationships/hyperlink" Target="https://elevenlabs.io/pricing/api" TargetMode="External" Id="rId32"/><Relationship Type="http://schemas.openxmlformats.org/officeDocument/2006/relationships/hyperlink" Target="https://elevenlabs.io/pricing/api" TargetMode="External" Id="rId33"/><Relationship Type="http://schemas.openxmlformats.org/officeDocument/2006/relationships/hyperlink" Target="https://platform.openai.com/docs/pricing" TargetMode="External" Id="rId34"/><Relationship Type="http://schemas.openxmlformats.org/officeDocument/2006/relationships/hyperlink" Target="https://platform.openai.com/docs/pricing" TargetMode="External" Id="rId35"/><Relationship Type="http://schemas.openxmlformats.org/officeDocument/2006/relationships/hyperlink" Target="https://platform.openai.com/docs/pricing" TargetMode="External" Id="rId36"/><Relationship Type="http://schemas.openxmlformats.org/officeDocument/2006/relationships/hyperlink" Target="https://platform.openai.com/docs/pricing" TargetMode="External" Id="rId37"/><Relationship Type="http://schemas.openxmlformats.org/officeDocument/2006/relationships/hyperlink" Target="https://platform.openai.com/docs/pricing" TargetMode="External" Id="rId38"/><Relationship Type="http://schemas.openxmlformats.org/officeDocument/2006/relationships/hyperlink" Target="https://cloud.google.com/speech-to-text/pricing" TargetMode="External" Id="rId39"/><Relationship Type="http://schemas.openxmlformats.org/officeDocument/2006/relationships/hyperlink" Target="https://cloud.google.com/speech-to-text/pricing" TargetMode="External" Id="rId40"/><Relationship Type="http://schemas.openxmlformats.org/officeDocument/2006/relationships/hyperlink" Target="https://pricing.us-east-1.amazonaws.com/offers/v1.0/aws/transcribe/current/us-east-1/index.json" TargetMode="External" Id="rId41"/><Relationship Type="http://schemas.openxmlformats.org/officeDocument/2006/relationships/hyperlink" Target="https://pricing.us-east-1.amazonaws.com/offers/v1.0/aws/transcribe/current/us-east-1/index.json" TargetMode="External" Id="rId42"/><Relationship Type="http://schemas.openxmlformats.org/officeDocument/2006/relationships/hyperlink" Target="https://prices.azure.com/api/retail/prices?$filter=serviceName eq 'Foundry Tools' and armRegionName eq 'eastus' and productName eq 'Azure Speech'" TargetMode="External" Id="rId43"/><Relationship Type="http://schemas.openxmlformats.org/officeDocument/2006/relationships/hyperlink" Target="https://prices.azure.com/api/retail/prices?$filter=serviceName eq 'Foundry Tools' and armRegionName eq 'eastus' and productName eq 'Azure Speech'" TargetMode="External" Id="rId44"/><Relationship Type="http://schemas.openxmlformats.org/officeDocument/2006/relationships/hyperlink" Target="https://prices.azure.com/api/retail/prices?$filter=serviceName eq 'Foundry Tools' and armRegionName eq 'eastus' and productName eq 'Azure Speech'" TargetMode="External" Id="rId45"/><Relationship Type="http://schemas.openxmlformats.org/officeDocument/2006/relationships/hyperlink" Target="https://prices.azure.com/api/retail/prices?$filter=serviceName eq 'Foundry Tools' and armRegionName eq 'eastus' and productName eq 'Azure Speech'" TargetMode="External" Id="rId46"/><Relationship Type="http://schemas.openxmlformats.org/officeDocument/2006/relationships/hyperlink" Target="https://deepgram.com/pricing" TargetMode="External" Id="rId47"/><Relationship Type="http://schemas.openxmlformats.org/officeDocument/2006/relationships/hyperlink" Target="https://deepgram.com/pricing" TargetMode="External" Id="rId48"/><Relationship Type="http://schemas.openxmlformats.org/officeDocument/2006/relationships/hyperlink" Target="https://deepgram.com/pricing" TargetMode="External" Id="rId49"/><Relationship Type="http://schemas.openxmlformats.org/officeDocument/2006/relationships/hyperlink" Target="https://deepgram.com/pricing" TargetMode="External" Id="rId50"/><Relationship Type="http://schemas.openxmlformats.org/officeDocument/2006/relationships/hyperlink" Target="https://deepgram.com/pricing" TargetMode="External" Id="rId51"/><Relationship Type="http://schemas.openxmlformats.org/officeDocument/2006/relationships/hyperlink" Target="https://www.assemblyai.com/pricing" TargetMode="External" Id="rId52"/><Relationship Type="http://schemas.openxmlformats.org/officeDocument/2006/relationships/hyperlink" Target="https://www.assemblyai.com/pricing" TargetMode="External" Id="rId53"/><Relationship Type="http://schemas.openxmlformats.org/officeDocument/2006/relationships/hyperlink" Target="https://www.assemblyai.com/pricing" TargetMode="External" Id="rId54"/><Relationship Type="http://schemas.openxmlformats.org/officeDocument/2006/relationships/hyperlink" Target="https://www.assemblyai.com/pricing" TargetMode="External" Id="rId55"/><Relationship Type="http://schemas.openxmlformats.org/officeDocument/2006/relationships/hyperlink" Target="https://cartesia.ai/pricing" TargetMode="External" Id="rId56"/><Relationship Type="http://schemas.openxmlformats.org/officeDocument/2006/relationships/hyperlink" Target="https://inworld.ai/pricing" TargetMode="External" Id="rId57"/><Relationship Type="http://schemas.openxmlformats.org/officeDocument/2006/relationships/hyperlink" Target="https://www.rime.ai/pricing" TargetMode="External" Id="rId58"/><Relationship Type="http://schemas.openxmlformats.org/officeDocument/2006/relationships/hyperlink" Target="https://soniox.com/pricing" TargetMode="External" Id="rId59"/><Relationship Type="http://schemas.openxmlformats.org/officeDocument/2006/relationships/hyperlink" Target="https://soniox.com/pricing" TargetMode="External" Id="rId60"/><Relationship Type="http://schemas.openxmlformats.org/officeDocument/2006/relationships/hyperlink" Target="https://www.speechmatics.com/pricing" TargetMode="External" Id="rId61"/><Relationship Type="http://schemas.openxmlformats.org/officeDocument/2006/relationships/hyperlink" Target="https://www.speechmatics.com/pricing" TargetMode="External" Id="rId62"/><Relationship Type="http://schemas.openxmlformats.org/officeDocument/2006/relationships/hyperlink" Target="https://www.speechmatics.com/pricing" TargetMode="External" Id="rId63"/><Relationship Type="http://schemas.openxmlformats.org/officeDocument/2006/relationships/hyperlink" Target="https://www.rev.ai/pricing" TargetMode="External" Id="rId64"/><Relationship Type="http://schemas.openxmlformats.org/officeDocument/2006/relationships/hyperlink" Target="https://www.rev.ai/pricing" TargetMode="External" Id="rId65"/><Relationship Type="http://schemas.openxmlformats.org/officeDocument/2006/relationships/hyperlink" Target="https://www.rev.ai/pricing" TargetMode="External" Id="rId66"/><Relationship Type="http://schemas.openxmlformats.org/officeDocument/2006/relationships/hyperlink" Target="https://www.gladia.io/pricing" TargetMode="External" Id="rId67"/><Relationship Type="http://schemas.openxmlformats.org/officeDocument/2006/relationships/hyperlink" Target="https://www.gladia.io/pricing" TargetMode="External" Id="rId68"/><Relationship Type="http://schemas.openxmlformats.org/officeDocument/2006/relationships/hyperlink" Target="https://www.gladia.io/pricing" TargetMode="External" Id="rId69"/><Relationship Type="http://schemas.openxmlformats.org/officeDocument/2006/relationships/hyperlink" Target="https://console.groq.com/docs/speech-to-text" TargetMode="External" Id="rId70"/><Relationship Type="http://schemas.openxmlformats.org/officeDocument/2006/relationships/hyperlink" Target="https://console.groq.com/docs/speech-to-text" TargetMode="External" Id="rId71"/></Relationships>
</file>

<file path=xl/worksheets/_rels/sheet9.xml.rels><Relationships xmlns="http://schemas.openxmlformats.org/package/2006/relationships"><Relationship Type="http://schemas.openxmlformats.org/officeDocument/2006/relationships/hyperlink" Target="https://ai.google.dev/gemini-api/docs/rate-limits" TargetMode="External" Id="rId1"/><Relationship Type="http://schemas.openxmlformats.org/officeDocument/2006/relationships/hyperlink" Target="https://console.groq.com/docs/rate-limits" TargetMode="External" Id="rId2"/><Relationship Type="http://schemas.openxmlformats.org/officeDocument/2006/relationships/hyperlink" Target="https://openrouter.ai/docs/api-reference/limits" TargetMode="External" Id="rId3"/><Relationship Type="http://schemas.openxmlformats.org/officeDocument/2006/relationships/hyperlink" Target="https://developers.cloudflare.com/workers-ai/platform/pricing/" TargetMode="External" Id="rId4"/><Relationship Type="http://schemas.openxmlformats.org/officeDocument/2006/relationships/hyperlink" Target="https://docs.cohere.com/docs/rate-limits" TargetMode="External" Id="rId5"/><Relationship Type="http://schemas.openxmlformats.org/officeDocument/2006/relationships/hyperlink" Target="https://docs.mistral.ai/getting-started/quickstarts/studio/activate-and-generate-api-key" TargetMode="External" Id="rId6"/><Relationship Type="http://schemas.openxmlformats.org/officeDocument/2006/relationships/hyperlink" Target="https://docs.api.nvidia.com/nim/docs/product" TargetMode="External" Id="rId7"/><Relationship Type="http://schemas.openxmlformats.org/officeDocument/2006/relationships/hyperlink" Target="https://inference-docs.cerebras.ai/support/rate-limits" TargetMode="External" Id="rId8"/></Relationships>
</file>

<file path=xl/worksheets/_rels/sheet10.xml.rels><Relationships xmlns="http://schemas.openxmlformats.org/package/2006/relationships"><Relationship Type="http://schemas.openxmlformats.org/officeDocument/2006/relationships/hyperlink" Target="https://claude.com/pricing" TargetMode="External" Id="rId1"/><Relationship Type="http://schemas.openxmlformats.org/officeDocument/2006/relationships/hyperlink" Target="https://claude.com/pricing" TargetMode="External" Id="rId2"/><Relationship Type="http://schemas.openxmlformats.org/officeDocument/2006/relationships/hyperlink" Target="https://claude.com/pricing" TargetMode="External" Id="rId3"/><Relationship Type="http://schemas.openxmlformats.org/officeDocument/2006/relationships/hyperlink" Target="https://developers.openai.com/codex/pricing" TargetMode="External" Id="rId4"/><Relationship Type="http://schemas.openxmlformats.org/officeDocument/2006/relationships/hyperlink" Target="https://help.openai.com/en/articles/9793128-about-chatgpt-pro-tiers" TargetMode="External" Id="rId5"/><Relationship Type="http://schemas.openxmlformats.org/officeDocument/2006/relationships/hyperlink" Target="https://help.openai.com/en/articles/9793128-about-chatgpt-pro-tiers" TargetMode="External" Id="rId6"/><Relationship Type="http://schemas.openxmlformats.org/officeDocument/2006/relationships/hyperlink" Target="https://help.openai.com/en/articles/9793128-about-chatgpt-pro-tiers" TargetMode="External" Id="rId7"/><Relationship Type="http://schemas.openxmlformats.org/officeDocument/2006/relationships/hyperlink" Target="https://developers.openai.com/codex/pricing" TargetMode="External" Id="rId8"/><Relationship Type="http://schemas.openxmlformats.org/officeDocument/2006/relationships/hyperlink" Target="https://cursor.com/pricing" TargetMode="External" Id="rId9"/><Relationship Type="http://schemas.openxmlformats.org/officeDocument/2006/relationships/hyperlink" Target="https://cursor.com/pricing" TargetMode="External" Id="rId10"/><Relationship Type="http://schemas.openxmlformats.org/officeDocument/2006/relationships/hyperlink" Target="https://cursor.com/pricing" TargetMode="External" Id="rId11"/><Relationship Type="http://schemas.openxmlformats.org/officeDocument/2006/relationships/hyperlink" Target="https://cursor.com/pricing" TargetMode="External" Id="rId12"/><Relationship Type="http://schemas.openxmlformats.org/officeDocument/2006/relationships/hyperlink" Target="https://cursor.com/pricing" TargetMode="External" Id="rId13"/><Relationship Type="http://schemas.openxmlformats.org/officeDocument/2006/relationships/hyperlink" Target="https://cursor.com/pricing" TargetMode="External" Id="rId14"/><Relationship Type="http://schemas.openxmlformats.org/officeDocument/2006/relationships/hyperlink" Target="https://cursor.com/docs/account/pricing/legacy-cursor-plans" TargetMode="External" Id="rId15"/><Relationship Type="http://schemas.openxmlformats.org/officeDocument/2006/relationships/hyperlink" Target="https://devin.ai/pricing" TargetMode="External" Id="rId16"/><Relationship Type="http://schemas.openxmlformats.org/officeDocument/2006/relationships/hyperlink" Target="https://docs.devin.ai/admin/billing/self-serve" TargetMode="External" Id="rId17"/><Relationship Type="http://schemas.openxmlformats.org/officeDocument/2006/relationships/hyperlink" Target="https://docs.devin.ai/admin/billing/self-serve" TargetMode="External" Id="rId18"/><Relationship Type="http://schemas.openxmlformats.org/officeDocument/2006/relationships/hyperlink" Target="https://docs.devin.ai/admin/billing/self-serve" TargetMode="External" Id="rId19"/><Relationship Type="http://schemas.openxmlformats.org/officeDocument/2006/relationships/hyperlink" Target="https://docs.devin.ai/desktop/accounts/quota" TargetMode="External" Id="rId20"/><Relationship Type="http://schemas.openxmlformats.org/officeDocument/2006/relationships/hyperlink" Target="https://docs.devin.ai/desktop/accounts/quota" TargetMode="External" Id="rId21"/><Relationship Type="http://schemas.openxmlformats.org/officeDocument/2006/relationships/hyperlink" Target="https://docs.github.com/en/copilot/get-started/plans" TargetMode="External" Id="rId22"/><Relationship Type="http://schemas.openxmlformats.org/officeDocument/2006/relationships/hyperlink" Target="https://docs.github.com/en/copilot/get-started/plans" TargetMode="External" Id="rId23"/><Relationship Type="http://schemas.openxmlformats.org/officeDocument/2006/relationships/hyperlink" Target="https://docs.github.com/en/copilot/get-started/plans" TargetMode="External" Id="rId24"/><Relationship Type="http://schemas.openxmlformats.org/officeDocument/2006/relationships/hyperlink" Target="https://docs.github.com/en/copilot/get-started/plans" TargetMode="External" Id="rId25"/><Relationship Type="http://schemas.openxmlformats.org/officeDocument/2006/relationships/hyperlink" Target="https://docs.github.com/en/copilot/get-started/plans" TargetMode="External" Id="rId26"/><Relationship Type="http://schemas.openxmlformats.org/officeDocument/2006/relationships/hyperlink" Target="https://codeassist.google/" TargetMode="External" Id="rId27"/><Relationship Type="http://schemas.openxmlformats.org/officeDocument/2006/relationships/hyperlink" Target="https://codeassist.google/" TargetMode="External" Id="rId28"/><Relationship Type="http://schemas.openxmlformats.org/officeDocument/2006/relationships/hyperlink" Target="https://z.ai/subscribe" TargetMode="External" Id="rId29"/><Relationship Type="http://schemas.openxmlformats.org/officeDocument/2006/relationships/hyperlink" Target="https://z.ai/subscribe" TargetMode="External" Id="rId30"/><Relationship Type="http://schemas.openxmlformats.org/officeDocument/2006/relationships/hyperlink" Target="https://z.ai/subscribe" TargetMode="External" Id="rId31"/><Relationship Type="http://schemas.openxmlformats.org/officeDocument/2006/relationships/hyperlink" Target="https://www.kimi.com/code/docs/en/kimi-code/models" TargetMode="External" Id="rId32"/><Relationship Type="http://schemas.openxmlformats.org/officeDocument/2006/relationships/hyperlink" Target="https://www.kimi.com/code/docs/en/kimi-code/models" TargetMode="External" Id="rId33"/><Relationship Type="http://schemas.openxmlformats.org/officeDocument/2006/relationships/hyperlink" Target="https://www.kimi.com/code/docs/en/kimi-code/models" TargetMode="External" Id="rId34"/><Relationship Type="http://schemas.openxmlformats.org/officeDocument/2006/relationships/hyperlink" Target="https://www.kimi.com/code/docs/en/kimi-code/models" TargetMode="External" Id="rId35"/><Relationship Type="http://schemas.openxmlformats.org/officeDocument/2006/relationships/hyperlink" Target="https://platform.minimax.io/docs/m-plan/intro" TargetMode="External" Id="rId36"/><Relationship Type="http://schemas.openxmlformats.org/officeDocument/2006/relationships/hyperlink" Target="https://platform.minimax.io/docs/m-plan/intro" TargetMode="External" Id="rId37"/><Relationship Type="http://schemas.openxmlformats.org/officeDocument/2006/relationships/hyperlink" Target="https://platform.minimax.io/docs/m-plan/intro" TargetMode="External" Id="rId38"/><Relationship Type="http://schemas.openxmlformats.org/officeDocument/2006/relationships/hyperlink" Target="https://docs.modelstudio.console.alibabacloud.com/en/model-studio/token-plan-overview" TargetMode="External" Id="rId39"/><Relationship Type="http://schemas.openxmlformats.org/officeDocument/2006/relationships/hyperlink" Target="https://docs.modelstudio.console.alibabacloud.com/en/model-studio/token-plan-overview" TargetMode="External" Id="rId40"/><Relationship Type="http://schemas.openxmlformats.org/officeDocument/2006/relationships/hyperlink" Target="https://docs.modelstudio.console.alibabacloud.com/en/model-studio/token-plan-overview" TargetMode="External" Id="rId41"/><Relationship Type="http://schemas.openxmlformats.org/officeDocument/2006/relationships/hyperlink" Target="https://docs.modelstudio.console.alibabacloud.com/en/model-studio/token-plan-overview" TargetMode="External" Id="rId42"/><Relationship Type="http://schemas.openxmlformats.org/officeDocument/2006/relationships/hyperlink" Target="https://docs.modelstudio.console.alibabacloud.com/en/model-studio/token-plan-overview" TargetMode="External" Id="rId43"/><Relationship Type="http://schemas.openxmlformats.org/officeDocument/2006/relationships/hyperlink" Target="https://www.coderabbit.ai/pricing" TargetMode="External" Id="rId44"/><Relationship Type="http://schemas.openxmlformats.org/officeDocument/2006/relationships/hyperlink" Target="https://www.coderabbit.ai/pricing" TargetMode="External" Id="rId45"/><Relationship Type="http://schemas.openxmlformats.org/officeDocument/2006/relationships/hyperlink" Target="https://www.coderabbit.ai/pricing" TargetMode="External" Id="rId46"/><Relationship Type="http://schemas.openxmlformats.org/officeDocument/2006/relationships/hyperlink" Target="https://www.coderabbit.ai/pricing" TargetMode="External" Id="rId47"/><Relationship Type="http://schemas.openxmlformats.org/officeDocument/2006/relationships/hyperlink" Target="https://www.coderabbit.ai/pricing" TargetMode="External" Id="rId48"/><Relationship Type="http://schemas.openxmlformats.org/officeDocument/2006/relationships/hyperlink" Target="https://www.greptile.com/pricing" TargetMode="External" Id="rId49"/><Relationship Type="http://schemas.openxmlformats.org/officeDocument/2006/relationships/hyperlink" Target="https://www.greptile.com/pricing" TargetMode="External" Id="rId50"/><Relationship Type="http://schemas.openxmlformats.org/officeDocument/2006/relationships/hyperlink" Target="https://www.greptile.com/pricing" TargetMode="External" Id="rId51"/><Relationship Type="http://schemas.openxmlformats.org/officeDocument/2006/relationships/hyperlink" Target="https://cursor.com/help/account-and-billing/bugbot-usage-based-billing" TargetMode="External" Id="rId52"/><Relationship Type="http://schemas.openxmlformats.org/officeDocument/2006/relationships/hyperlink" Target="https://code.claude.com/docs/en/code-review-costs" TargetMode="External" Id="rId53"/><Relationship Type="http://schemas.openxmlformats.org/officeDocument/2006/relationships/hyperlink" Target="https://graphite.com/pricing" TargetMode="External" Id="rId54"/><Relationship Type="http://schemas.openxmlformats.org/officeDocument/2006/relationships/hyperlink" Target="https://graphite.com/pricing" TargetMode="External" Id="rId55"/><Relationship Type="http://schemas.openxmlformats.org/officeDocument/2006/relationships/hyperlink" Target="https://graphite.com/pricing" TargetMode="External" Id="rId56"/><Relationship Type="http://schemas.openxmlformats.org/officeDocument/2006/relationships/hyperlink" Target="https://graphite.com/pricing" TargetMode="External" Id="rId57"/><Relationship Type="http://schemas.openxmlformats.org/officeDocument/2006/relationships/hyperlink" Target="https://www.qodo.ai/pricing/" TargetMode="External" Id="rId58"/><Relationship Type="http://schemas.openxmlformats.org/officeDocument/2006/relationships/hyperlink" Target="https://www.qodo.ai/pricing/" TargetMode="External" Id="rId59"/><Relationship Type="http://schemas.openxmlformats.org/officeDocument/2006/relationships/hyperlink" Target="https://www.qodo.ai/pricing/" TargetMode="External" Id="rId60"/><Relationship Type="http://schemas.openxmlformats.org/officeDocument/2006/relationships/hyperlink" Target="https://www.qodo.ai/pricing/" TargetMode="External" Id="rId61"/><Relationship Type="http://schemas.openxmlformats.org/officeDocument/2006/relationships/hyperlink" Target="https://gitar.ai/pricing" TargetMode="External" Id="rId62"/><Relationship Type="http://schemas.openxmlformats.org/officeDocument/2006/relationships/hyperlink" Target="https://gitar.ai/pricing" TargetMode="External" Id="rId63"/><Relationship Type="http://schemas.openxmlformats.org/officeDocument/2006/relationships/hyperlink" Target="https://gitar.ai/pricing" TargetMode="External" Id="rId64"/><Relationship Type="http://schemas.openxmlformats.org/officeDocument/2006/relationships/hyperlink" Target="https://www.sourcery.ai/pricing" TargetMode="External" Id="rId65"/><Relationship Type="http://schemas.openxmlformats.org/officeDocument/2006/relationships/hyperlink" Target="https://www.sourcery.ai/pricing" TargetMode="External" Id="rId66"/><Relationship Type="http://schemas.openxmlformats.org/officeDocument/2006/relationships/hyperlink" Target="https://www.sourcery.ai/pricing" TargetMode="External" Id="rId67"/><Relationship Type="http://schemas.openxmlformats.org/officeDocument/2006/relationships/hyperlink" Target="https://www.sourcery.ai/pricing" TargetMode="External" Id="rId68"/><Relationship Type="http://schemas.openxmlformats.org/officeDocument/2006/relationships/hyperlink" Target="https://lovable.dev/pricing" TargetMode="External" Id="rId69"/><Relationship Type="http://schemas.openxmlformats.org/officeDocument/2006/relationships/hyperlink" Target="https://lovable.dev/pricing" TargetMode="External" Id="rId70"/><Relationship Type="http://schemas.openxmlformats.org/officeDocument/2006/relationships/hyperlink" Target="https://lovable.dev/pricing" TargetMode="External" Id="rId71"/><Relationship Type="http://schemas.openxmlformats.org/officeDocument/2006/relationships/hyperlink" Target="https://lovable.dev/pricing" TargetMode="External" Id="rId72"/><Relationship Type="http://schemas.openxmlformats.org/officeDocument/2006/relationships/hyperlink" Target="https://lovable.dev/pricing" TargetMode="External" Id="rId73"/><Relationship Type="http://schemas.openxmlformats.org/officeDocument/2006/relationships/hyperlink" Target="https://bolt.new/pricing" TargetMode="External" Id="rId74"/><Relationship Type="http://schemas.openxmlformats.org/officeDocument/2006/relationships/hyperlink" Target="https://bolt.new/pricing" TargetMode="External" Id="rId75"/><Relationship Type="http://schemas.openxmlformats.org/officeDocument/2006/relationships/hyperlink" Target="https://bolt.new/pricing" TargetMode="External" Id="rId76"/><Relationship Type="http://schemas.openxmlformats.org/officeDocument/2006/relationships/hyperlink" Target="https://bolt.new/pricing" TargetMode="External" Id="rId77"/><Relationship Type="http://schemas.openxmlformats.org/officeDocument/2006/relationships/hyperlink" Target="https://replit.com/pricing" TargetMode="External" Id="rId78"/><Relationship Type="http://schemas.openxmlformats.org/officeDocument/2006/relationships/hyperlink" Target="https://replit.com/pricing" TargetMode="External" Id="rId79"/><Relationship Type="http://schemas.openxmlformats.org/officeDocument/2006/relationships/hyperlink" Target="https://replit.com/pricing" TargetMode="External" Id="rId80"/><Relationship Type="http://schemas.openxmlformats.org/officeDocument/2006/relationships/hyperlink" Target="https://replit.com/pricing" TargetMode="External" Id="rId81"/><Relationship Type="http://schemas.openxmlformats.org/officeDocument/2006/relationships/hyperlink" Target="https://v0.app/pricing" TargetMode="External" Id="rId82"/><Relationship Type="http://schemas.openxmlformats.org/officeDocument/2006/relationships/hyperlink" Target="https://v0.app/pricing" TargetMode="External" Id="rId83"/><Relationship Type="http://schemas.openxmlformats.org/officeDocument/2006/relationships/hyperlink" Target="https://v0.app/pricing" TargetMode="External" Id="rId84"/><Relationship Type="http://schemas.openxmlformats.org/officeDocument/2006/relationships/hyperlink" Target="https://v0.app/pricing" TargetMode="External" Id="rId85"/><Relationship Type="http://schemas.openxmlformats.org/officeDocument/2006/relationships/hyperlink" Target="https://v0.app/pricing" TargetMode="External" Id="rId86"/><Relationship Type="http://schemas.openxmlformats.org/officeDocument/2006/relationships/hyperlink" Target="https://base44.com/pricing" TargetMode="External" Id="rId87"/><Relationship Type="http://schemas.openxmlformats.org/officeDocument/2006/relationships/hyperlink" Target="https://base44.com/pricing" TargetMode="External" Id="rId88"/><Relationship Type="http://schemas.openxmlformats.org/officeDocument/2006/relationships/hyperlink" Target="https://base44.com/pricing" TargetMode="External" Id="rId89"/><Relationship Type="http://schemas.openxmlformats.org/officeDocument/2006/relationships/hyperlink" Target="https://base44.com/pricing" TargetMode="External" Id="rId90"/><Relationship Type="http://schemas.openxmlformats.org/officeDocument/2006/relationships/hyperlink" Target="https://base44.com/pricing" TargetMode="External" Id="rId91"/><Relationship Type="http://schemas.openxmlformats.org/officeDocument/2006/relationships/hyperlink" Target="https://base44.com/pricing" TargetMode="External" Id="rId92"/><Relationship Type="http://schemas.openxmlformats.org/officeDocument/2006/relationships/hyperlink" Target="https://elevenlabs.io/pricing/api" TargetMode="External" Id="rId93"/><Relationship Type="http://schemas.openxmlformats.org/officeDocument/2006/relationships/hyperlink" Target="https://elevenlabs.io/pricing/api" TargetMode="External" Id="rId94"/><Relationship Type="http://schemas.openxmlformats.org/officeDocument/2006/relationships/hyperlink" Target="https://elevenlabs.io/pricing/api" TargetMode="External" Id="rId95"/><Relationship Type="http://schemas.openxmlformats.org/officeDocument/2006/relationships/hyperlink" Target="https://elevenlabs.io/pricing/api" TargetMode="External" Id="rId96"/><Relationship Type="http://schemas.openxmlformats.org/officeDocument/2006/relationships/hyperlink" Target="https://elevenlabs.io/pricing/api" TargetMode="External" Id="rId97"/><Relationship Type="http://schemas.openxmlformats.org/officeDocument/2006/relationships/hyperlink" Target="https://platform.openai.com/docs/pricing" TargetMode="External" Id="rId98"/><Relationship Type="http://schemas.openxmlformats.org/officeDocument/2006/relationships/hyperlink" Target="https://platform.openai.com/docs/pricing" TargetMode="External" Id="rId99"/><Relationship Type="http://schemas.openxmlformats.org/officeDocument/2006/relationships/hyperlink" Target="https://platform.openai.com/docs/pricing" TargetMode="External" Id="rId100"/><Relationship Type="http://schemas.openxmlformats.org/officeDocument/2006/relationships/hyperlink" Target="https://cloud.google.com/text-to-speech/pricing" TargetMode="External" Id="rId101"/><Relationship Type="http://schemas.openxmlformats.org/officeDocument/2006/relationships/hyperlink" Target="https://cloud.google.com/text-to-speech/pricing" TargetMode="External" Id="rId102"/><Relationship Type="http://schemas.openxmlformats.org/officeDocument/2006/relationships/hyperlink" Target="https://cloud.google.com/text-to-speech/pricing" TargetMode="External" Id="rId103"/><Relationship Type="http://schemas.openxmlformats.org/officeDocument/2006/relationships/hyperlink" Target="https://cloud.google.com/text-to-speech/pricing" TargetMode="External" Id="rId104"/><Relationship Type="http://schemas.openxmlformats.org/officeDocument/2006/relationships/hyperlink" Target="https://cloud.google.com/text-to-speech/pricing" TargetMode="External" Id="rId105"/><Relationship Type="http://schemas.openxmlformats.org/officeDocument/2006/relationships/hyperlink" Target="https://cloud.google.com/text-to-speech/pricing" TargetMode="External" Id="rId106"/><Relationship Type="http://schemas.openxmlformats.org/officeDocument/2006/relationships/hyperlink" Target="https://cloud.google.com/text-to-speech/pricing" TargetMode="External" Id="rId107"/><Relationship Type="http://schemas.openxmlformats.org/officeDocument/2006/relationships/hyperlink" Target="https://aws.amazon.com/polly/pricing/" TargetMode="External" Id="rId108"/><Relationship Type="http://schemas.openxmlformats.org/officeDocument/2006/relationships/hyperlink" Target="https://aws.amazon.com/polly/pricing/" TargetMode="External" Id="rId109"/><Relationship Type="http://schemas.openxmlformats.org/officeDocument/2006/relationships/hyperlink" Target="https://aws.amazon.com/polly/pricing/" TargetMode="External" Id="rId110"/><Relationship Type="http://schemas.openxmlformats.org/officeDocument/2006/relationships/hyperlink" Target="https://aws.amazon.com/polly/pricing/" TargetMode="External" Id="rId111"/><Relationship Type="http://schemas.openxmlformats.org/officeDocument/2006/relationships/hyperlink" Target="https://prices.azure.com/api/retail/prices?$filter=serviceName eq 'Foundry Tools' and armRegionName eq 'eastus' and productName eq 'Azure Speech'" TargetMode="External" Id="rId112"/><Relationship Type="http://schemas.openxmlformats.org/officeDocument/2006/relationships/hyperlink" Target="https://prices.azure.com/api/retail/prices?$filter=serviceName eq 'Foundry Tools' and armRegionName eq 'eastus' and productName eq 'Azure Speech'" TargetMode="External" Id="rId113"/><Relationship Type="http://schemas.openxmlformats.org/officeDocument/2006/relationships/hyperlink" Target="https://deepgram.com/pricing" TargetMode="External" Id="rId114"/><Relationship Type="http://schemas.openxmlformats.org/officeDocument/2006/relationships/hyperlink" Target="https://deepgram.com/pricing" TargetMode="External" Id="rId115"/><Relationship Type="http://schemas.openxmlformats.org/officeDocument/2006/relationships/hyperlink" Target="https://deepgram.com/pricing" TargetMode="External" Id="rId116"/><Relationship Type="http://schemas.openxmlformats.org/officeDocument/2006/relationships/hyperlink" Target="https://cartesia.ai/pricing" TargetMode="External" Id="rId117"/><Relationship Type="http://schemas.openxmlformats.org/officeDocument/2006/relationships/hyperlink" Target="https://inworld.ai/pricing" TargetMode="External" Id="rId118"/><Relationship Type="http://schemas.openxmlformats.org/officeDocument/2006/relationships/hyperlink" Target="https://inworld.ai/pricing" TargetMode="External" Id="rId119"/><Relationship Type="http://schemas.openxmlformats.org/officeDocument/2006/relationships/hyperlink" Target="https://www.rime.ai/pricing" TargetMode="External" Id="rId120"/><Relationship Type="http://schemas.openxmlformats.org/officeDocument/2006/relationships/hyperlink" Target="https://www.rime.ai/pricing" TargetMode="External" Id="rId121"/><Relationship Type="http://schemas.openxmlformats.org/officeDocument/2006/relationships/hyperlink" Target="https://soniox.com/pricing" TargetMode="External" Id="rId122"/><Relationship Type="http://schemas.openxmlformats.org/officeDocument/2006/relationships/hyperlink" Target="https://www.speechmatics.com/pricing" TargetMode="External" Id="rId123"/><Relationship Type="http://schemas.openxmlformats.org/officeDocument/2006/relationships/hyperlink" Target="https://elevenlabs.io/pricing/api" TargetMode="External" Id="rId124"/><Relationship Type="http://schemas.openxmlformats.org/officeDocument/2006/relationships/hyperlink" Target="https://elevenlabs.io/pricing/api" TargetMode="External" Id="rId125"/><Relationship Type="http://schemas.openxmlformats.org/officeDocument/2006/relationships/hyperlink" Target="https://platform.openai.com/docs/pricing" TargetMode="External" Id="rId126"/><Relationship Type="http://schemas.openxmlformats.org/officeDocument/2006/relationships/hyperlink" Target="https://platform.openai.com/docs/pricing" TargetMode="External" Id="rId127"/><Relationship Type="http://schemas.openxmlformats.org/officeDocument/2006/relationships/hyperlink" Target="https://platform.openai.com/docs/pricing" TargetMode="External" Id="rId128"/><Relationship Type="http://schemas.openxmlformats.org/officeDocument/2006/relationships/hyperlink" Target="https://platform.openai.com/docs/pricing" TargetMode="External" Id="rId129"/><Relationship Type="http://schemas.openxmlformats.org/officeDocument/2006/relationships/hyperlink" Target="https://platform.openai.com/docs/pricing" TargetMode="External" Id="rId130"/><Relationship Type="http://schemas.openxmlformats.org/officeDocument/2006/relationships/hyperlink" Target="https://cloud.google.com/speech-to-text/pricing" TargetMode="External" Id="rId131"/><Relationship Type="http://schemas.openxmlformats.org/officeDocument/2006/relationships/hyperlink" Target="https://cloud.google.com/speech-to-text/pricing" TargetMode="External" Id="rId132"/><Relationship Type="http://schemas.openxmlformats.org/officeDocument/2006/relationships/hyperlink" Target="https://pricing.us-east-1.amazonaws.com/offers/v1.0/aws/transcribe/current/us-east-1/index.json" TargetMode="External" Id="rId133"/><Relationship Type="http://schemas.openxmlformats.org/officeDocument/2006/relationships/hyperlink" Target="https://pricing.us-east-1.amazonaws.com/offers/v1.0/aws/transcribe/current/us-east-1/index.json" TargetMode="External" Id="rId134"/><Relationship Type="http://schemas.openxmlformats.org/officeDocument/2006/relationships/hyperlink" Target="https://prices.azure.com/api/retail/prices?$filter=serviceName eq 'Foundry Tools' and armRegionName eq 'eastus' and productName eq 'Azure Speech'" TargetMode="External" Id="rId135"/><Relationship Type="http://schemas.openxmlformats.org/officeDocument/2006/relationships/hyperlink" Target="https://prices.azure.com/api/retail/prices?$filter=serviceName eq 'Foundry Tools' and armRegionName eq 'eastus' and productName eq 'Azure Speech'" TargetMode="External" Id="rId136"/><Relationship Type="http://schemas.openxmlformats.org/officeDocument/2006/relationships/hyperlink" Target="https://prices.azure.com/api/retail/prices?$filter=serviceName eq 'Foundry Tools' and armRegionName eq 'eastus' and productName eq 'Azure Speech'" TargetMode="External" Id="rId137"/><Relationship Type="http://schemas.openxmlformats.org/officeDocument/2006/relationships/hyperlink" Target="https://prices.azure.com/api/retail/prices?$filter=serviceName eq 'Foundry Tools' and armRegionName eq 'eastus' and productName eq 'Azure Speech'" TargetMode="External" Id="rId138"/><Relationship Type="http://schemas.openxmlformats.org/officeDocument/2006/relationships/hyperlink" Target="https://deepgram.com/pricing" TargetMode="External" Id="rId139"/><Relationship Type="http://schemas.openxmlformats.org/officeDocument/2006/relationships/hyperlink" Target="https://deepgram.com/pricing" TargetMode="External" Id="rId140"/><Relationship Type="http://schemas.openxmlformats.org/officeDocument/2006/relationships/hyperlink" Target="https://deepgram.com/pricing" TargetMode="External" Id="rId141"/><Relationship Type="http://schemas.openxmlformats.org/officeDocument/2006/relationships/hyperlink" Target="https://deepgram.com/pricing" TargetMode="External" Id="rId142"/><Relationship Type="http://schemas.openxmlformats.org/officeDocument/2006/relationships/hyperlink" Target="https://deepgram.com/pricing" TargetMode="External" Id="rId143"/><Relationship Type="http://schemas.openxmlformats.org/officeDocument/2006/relationships/hyperlink" Target="https://www.assemblyai.com/pricing" TargetMode="External" Id="rId144"/><Relationship Type="http://schemas.openxmlformats.org/officeDocument/2006/relationships/hyperlink" Target="https://www.assemblyai.com/pricing" TargetMode="External" Id="rId145"/><Relationship Type="http://schemas.openxmlformats.org/officeDocument/2006/relationships/hyperlink" Target="https://www.assemblyai.com/pricing" TargetMode="External" Id="rId146"/><Relationship Type="http://schemas.openxmlformats.org/officeDocument/2006/relationships/hyperlink" Target="https://www.assemblyai.com/pricing" TargetMode="External" Id="rId147"/><Relationship Type="http://schemas.openxmlformats.org/officeDocument/2006/relationships/hyperlink" Target="https://cartesia.ai/pricing" TargetMode="External" Id="rId148"/><Relationship Type="http://schemas.openxmlformats.org/officeDocument/2006/relationships/hyperlink" Target="https://inworld.ai/pricing" TargetMode="External" Id="rId149"/><Relationship Type="http://schemas.openxmlformats.org/officeDocument/2006/relationships/hyperlink" Target="https://www.rime.ai/pricing" TargetMode="External" Id="rId150"/><Relationship Type="http://schemas.openxmlformats.org/officeDocument/2006/relationships/hyperlink" Target="https://soniox.com/pricing" TargetMode="External" Id="rId151"/><Relationship Type="http://schemas.openxmlformats.org/officeDocument/2006/relationships/hyperlink" Target="https://soniox.com/pricing" TargetMode="External" Id="rId152"/><Relationship Type="http://schemas.openxmlformats.org/officeDocument/2006/relationships/hyperlink" Target="https://www.speechmatics.com/pricing" TargetMode="External" Id="rId153"/><Relationship Type="http://schemas.openxmlformats.org/officeDocument/2006/relationships/hyperlink" Target="https://www.speechmatics.com/pricing" TargetMode="External" Id="rId154"/><Relationship Type="http://schemas.openxmlformats.org/officeDocument/2006/relationships/hyperlink" Target="https://www.speechmatics.com/pricing" TargetMode="External" Id="rId155"/><Relationship Type="http://schemas.openxmlformats.org/officeDocument/2006/relationships/hyperlink" Target="https://www.rev.ai/pricing" TargetMode="External" Id="rId156"/><Relationship Type="http://schemas.openxmlformats.org/officeDocument/2006/relationships/hyperlink" Target="https://www.rev.ai/pricing" TargetMode="External" Id="rId157"/><Relationship Type="http://schemas.openxmlformats.org/officeDocument/2006/relationships/hyperlink" Target="https://www.rev.ai/pricing" TargetMode="External" Id="rId158"/><Relationship Type="http://schemas.openxmlformats.org/officeDocument/2006/relationships/hyperlink" Target="https://www.gladia.io/pricing" TargetMode="External" Id="rId159"/><Relationship Type="http://schemas.openxmlformats.org/officeDocument/2006/relationships/hyperlink" Target="https://www.gladia.io/pricing" TargetMode="External" Id="rId160"/><Relationship Type="http://schemas.openxmlformats.org/officeDocument/2006/relationships/hyperlink" Target="https://www.gladia.io/pricing" TargetMode="External" Id="rId161"/><Relationship Type="http://schemas.openxmlformats.org/officeDocument/2006/relationships/hyperlink" Target="https://console.groq.com/docs/speech-to-text" TargetMode="External" Id="rId162"/><Relationship Type="http://schemas.openxmlformats.org/officeDocument/2006/relationships/hyperlink" Target="https://console.groq.com/docs/speech-to-text" TargetMode="External" Id="rId163"/></Relationships>
</file>

<file path=xl/worksheets/_rels/sheet11.xml.rels><Relationships xmlns="http://schemas.openxmlformats.org/package/2006/relationships"><Relationship Type="http://schemas.openxmlformats.org/officeDocument/2006/relationships/hyperlink" Target="https://limithit.com" TargetMode="External" Id="rId1"/><Relationship Type="http://schemas.openxmlformats.org/officeDocument/2006/relationships/hyperlink" Target="https://limithit.com/calculator" TargetMode="External" Id="rId2"/></Relationships>
</file>

<file path=xl/worksheets/sheet1.xml><?xml version="1.0" encoding="utf-8"?>
<worksheet xmlns="http://schemas.openxmlformats.org/spreadsheetml/2006/main">
  <sheetPr>
    <tabColor rgb="0016A34A"/>
    <outlinePr summaryBelow="1" summaryRight="1"/>
    <pageSetUpPr fitToPage="1"/>
  </sheetPr>
  <dimension ref="A1:B18"/>
  <sheetViews>
    <sheetView showGridLines="0" workbookViewId="0">
      <selection activeCell="A1" sqref="A1"/>
    </sheetView>
  </sheetViews>
  <sheetFormatPr baseColWidth="8" defaultRowHeight="15"/>
  <cols>
    <col width="8" customWidth="1" min="1" max="1"/>
    <col width="96" customWidth="1" min="2" max="2"/>
  </cols>
  <sheetData>
    <row r="1" ht="26" customHeight="1">
      <c r="A1" s="1" t="inlineStr">
        <is>
          <t>AI Coding Stack Cost Calculator</t>
        </is>
      </c>
    </row>
    <row r="2">
      <c r="A2" s="2" t="inlineStr">
        <is>
          <t>Free from LimitHit · prices as of 2026-10-23 · v1.1</t>
        </is>
      </c>
    </row>
    <row r="4">
      <c r="A4" s="3" t="inlineStr">
        <is>
          <t>How to use</t>
        </is>
      </c>
    </row>
    <row r="5">
      <c r="A5" s="4" t="inlineStr">
        <is>
          <t>1</t>
        </is>
      </c>
      <c r="B5" s="5" t="inlineStr">
        <is>
          <t>Go to My stack. Pick a tool and plan in the yellow Item cells.</t>
        </is>
      </c>
    </row>
    <row r="6">
      <c r="A6" s="4" t="inlineStr">
        <is>
          <t>2</t>
        </is>
      </c>
      <c r="B6" s="5" t="inlineStr">
        <is>
          <t>Set billing (Monthly / Annual) and qty: seats, credits, hours…</t>
        </is>
      </c>
    </row>
    <row r="7">
      <c r="A7" s="4" t="inlineStr">
        <is>
          <t>3</t>
        </is>
      </c>
      <c r="B7" s="5" t="inlineStr">
        <is>
          <t>Read your monthly and yearly total at the top.</t>
        </is>
      </c>
    </row>
    <row r="9">
      <c r="A9" s="3" t="inlineStr">
        <is>
          <t>Good to know</t>
        </is>
      </c>
    </row>
    <row r="10">
      <c r="B10" s="6" t="inlineStr">
        <is>
          <t>· Yellow cells are inputs. Grey cells are formulas.</t>
        </is>
      </c>
    </row>
    <row r="11">
      <c r="B11" s="6" t="inlineStr">
        <is>
          <t>· Not listed? Pick “Custom” and type a price in Override.</t>
        </is>
      </c>
    </row>
    <row r="12">
      <c r="B12" s="6" t="inlineStr">
        <is>
          <t>· “unknown” = the vendor doesn't publish it. We never guess.</t>
        </is>
      </c>
    </row>
    <row r="13">
      <c r="B13" s="6" t="inlineStr">
        <is>
          <t>· Example rows are filled in. Overwrite or clear them.</t>
        </is>
      </c>
    </row>
    <row r="14">
      <c r="B14" s="6" t="inlineStr">
        <is>
          <t>· Hit your limit compares upgrading vs paying API rates.</t>
        </is>
      </c>
    </row>
    <row r="15">
      <c r="B15" s="6" t="inlineStr">
        <is>
          <t>· Every row links to the vendor page it came from.</t>
        </is>
      </c>
    </row>
    <row r="17">
      <c r="A17" s="3" t="inlineStr">
        <is>
          <t>Fresh prices</t>
        </is>
      </c>
      <c r="B17" s="7" t="inlineStr">
        <is>
          <t>Prices change. LimitHit checks them daily: https://limithit.com</t>
        </is>
      </c>
    </row>
    <row r="18">
      <c r="B18" s="7" t="inlineStr">
        <is>
          <t>Newest copy of this file (free): https://limithit.com/calculator</t>
        </is>
      </c>
    </row>
  </sheetData>
  <hyperlinks>
    <hyperlink xmlns:r="http://schemas.openxmlformats.org/officeDocument/2006/relationships" ref="B17" r:id="rId1"/>
    <hyperlink xmlns:r="http://schemas.openxmlformats.org/officeDocument/2006/relationships" ref="B18" r:id="rId2"/>
  </hyperlinks>
  <printOptions horizontalCentered="0"/>
  <pageMargins left="0.4" right="0.4" top="0.5" bottom="0.5" header="0.5" footer="0.5"/>
  <pageSetup orientation="portrait" fitToHeight="0" fitToWidth="1"/>
</worksheet>
</file>

<file path=xl/worksheets/sheet2.xml><?xml version="1.0" encoding="utf-8"?>
<worksheet xmlns="http://schemas.openxmlformats.org/spreadsheetml/2006/main">
  <sheetPr>
    <tabColor rgb="0016A34A"/>
    <outlinePr summaryBelow="1" summaryRight="1"/>
    <pageSetUpPr fitToPage="1"/>
  </sheetPr>
  <dimension ref="A1:M33"/>
  <sheetViews>
    <sheetView showGridLines="0" workbookViewId="0">
      <pane xSplit="1" ySplit="8" topLeftCell="B9"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7" customWidth="1" min="3" max="3"/>
    <col width="11" customWidth="1" min="4" max="4"/>
    <col width="16" customWidth="1" min="5" max="5"/>
    <col width="11" customWidth="1" min="6" max="6"/>
    <col width="11" customWidth="1" min="7" max="7"/>
    <col width="12" customWidth="1" min="8" max="8"/>
    <col width="24" customWidth="1" min="9" max="9"/>
    <col width="46" customWidth="1" min="10" max="10"/>
    <col width="11" customWidth="1" min="11" max="11"/>
    <col width="28" customWidth="1" min="12" max="12"/>
    <col hidden="1" width="5" customWidth="1" min="13" max="13"/>
  </cols>
  <sheetData>
    <row r="1" ht="26" customHeight="1">
      <c r="A1" s="1" t="inlineStr">
        <is>
          <t>My stack</t>
        </is>
      </c>
    </row>
    <row r="2">
      <c r="A2" s="2" t="inlineStr">
        <is>
          <t>Pick items in yellow. Totals update by themselves.</t>
        </is>
      </c>
    </row>
    <row r="4">
      <c r="A4" s="3" t="inlineStr">
        <is>
          <t>Monthly total</t>
        </is>
      </c>
      <c r="B4" s="8">
        <f>SUM(G9:G33)</f>
        <v/>
      </c>
      <c r="C4" s="9" t="n"/>
      <c r="D4" s="10" t="n"/>
      <c r="F4" s="2" t="inlineStr">
        <is>
          <t>Fill rows top to bottom. Clear a row by deleting its Item.</t>
        </is>
      </c>
    </row>
    <row r="5">
      <c r="A5" s="3" t="inlineStr">
        <is>
          <t>Yearly total</t>
        </is>
      </c>
      <c r="B5" s="8">
        <f>SUM(H9:H33)</f>
        <v/>
      </c>
      <c r="C5" s="9" t="n"/>
      <c r="D5" s="10" t="n"/>
    </row>
    <row r="6">
      <c r="A6" s="3" t="inlineStr">
        <is>
          <t>Rows with no price</t>
        </is>
      </c>
      <c r="B6" s="11">
        <f>COUNTIF(I9:I33,"No listed price*")</f>
        <v/>
      </c>
      <c r="C6" s="9" t="n"/>
      <c r="D6" s="10" t="n"/>
    </row>
    <row r="8" ht="30" customHeight="1">
      <c r="A8" s="12" t="inlineStr">
        <is>
          <t>Item (pick)</t>
        </is>
      </c>
      <c r="B8" s="12" t="inlineStr">
        <is>
          <t>Billing</t>
        </is>
      </c>
      <c r="C8" s="12" t="inlineStr">
        <is>
          <t>Qty</t>
        </is>
      </c>
      <c r="D8" s="12" t="inlineStr">
        <is>
          <t>Override $/unit</t>
        </is>
      </c>
      <c r="E8" s="12" t="inlineStr">
        <is>
          <t>Unit</t>
        </is>
      </c>
      <c r="F8" s="12" t="inlineStr">
        <is>
          <t>$/unit/mo</t>
        </is>
      </c>
      <c r="G8" s="12" t="inlineStr">
        <is>
          <t>Monthly</t>
        </is>
      </c>
      <c r="H8" s="12" t="inlineStr">
        <is>
          <t>Yearly</t>
        </is>
      </c>
      <c r="I8" s="12" t="inlineStr">
        <is>
          <t>Note</t>
        </is>
      </c>
      <c r="J8" s="12" t="inlineStr">
        <is>
          <t>Limits / allowance</t>
        </is>
      </c>
      <c r="K8" s="12" t="inlineStr">
        <is>
          <t>Checked</t>
        </is>
      </c>
      <c r="L8" s="12" t="inlineStr">
        <is>
          <t>Source</t>
        </is>
      </c>
      <c r="M8" s="12" t="inlineStr">
        <is>
          <t>row</t>
        </is>
      </c>
    </row>
    <row r="9" ht="44" customHeight="1">
      <c r="A9" s="13" t="inlineStr">
        <is>
          <t>Claude Code · Max 5x</t>
        </is>
      </c>
      <c r="B9" s="13" t="inlineStr">
        <is>
          <t>Monthly</t>
        </is>
      </c>
      <c r="C9" s="14" t="n">
        <v>1</v>
      </c>
      <c r="D9" s="15" t="n"/>
      <c r="E9" s="16">
        <f>IF($M9="","",INDEX(Catalog!$H$5:$H$168,$M9))</f>
        <v/>
      </c>
      <c r="F9" s="17">
        <f>IF(ISNUMBER(D9),D9,IF($M9="","",IF(AND(B9="Annual",ISNUMBER(INDEX(Catalog!$G$5:$G$168,$M9))),INDEX(Catalog!$G$5:$G$168,$M9),INDEX(Catalog!$F$5:$F$168,$M9))))</f>
        <v/>
      </c>
      <c r="G9" s="17">
        <f>IF(ISNUMBER(F9),F9*IF(ISNUMBER(C9),C9,1),"")</f>
        <v/>
      </c>
      <c r="H9" s="17">
        <f>IF(ISNUMBER(G9),G9*12,"")</f>
        <v/>
      </c>
      <c r="I9" s="18">
        <f>IF(A9="","",IF($M9="","Not in Catalog",IF(ISNUMBER(D9),"Your price",IF(NOT(ISNUMBER(F9)),"No listed price: type one in Override",IF(AND(B9="Annual",NOT(ISNUMBER(INDEX(Catalog!$G$5:$G$168,$M9)))),"No annual price: using monthly","")))))</f>
        <v/>
      </c>
      <c r="J9" s="18">
        <f>IF($M9="","",INDEX(Catalog!$I$5:$I$168,$M9))</f>
        <v/>
      </c>
      <c r="K9" s="19">
        <f>IF($M9="","",INDEX(Catalog!$M$5:$M$168,$M9))</f>
        <v/>
      </c>
      <c r="L9" s="16">
        <f>IF($M9="","",INDEX(Catalog!$L$5:$L$168,$M9))</f>
        <v/>
      </c>
      <c r="M9" s="16">
        <f>IF(A9="","",IFERROR(MATCH(A9,Catalog!$A$5:$A$168,0),""))</f>
        <v/>
      </c>
    </row>
    <row r="10" ht="44" customHeight="1">
      <c r="A10" s="13" t="inlineStr">
        <is>
          <t>Cursor + Grok · Premium</t>
        </is>
      </c>
      <c r="B10" s="13" t="inlineStr">
        <is>
          <t>Monthly</t>
        </is>
      </c>
      <c r="C10" s="14" t="n">
        <v>2</v>
      </c>
      <c r="D10" s="15" t="n"/>
      <c r="E10" s="16">
        <f>IF($M10="","",INDEX(Catalog!$H$5:$H$168,$M10))</f>
        <v/>
      </c>
      <c r="F10" s="17">
        <f>IF(ISNUMBER(D10),D10,IF($M10="","",IF(AND(B10="Annual",ISNUMBER(INDEX(Catalog!$G$5:$G$168,$M10))),INDEX(Catalog!$G$5:$G$168,$M10),INDEX(Catalog!$F$5:$F$168,$M10))))</f>
        <v/>
      </c>
      <c r="G10" s="17">
        <f>IF(ISNUMBER(F10),F10*IF(ISNUMBER(C10),C10,1),"")</f>
        <v/>
      </c>
      <c r="H10" s="17">
        <f>IF(ISNUMBER(G10),G10*12,"")</f>
        <v/>
      </c>
      <c r="I10" s="18">
        <f>IF(A10="","",IF($M10="","Not in Catalog",IF(ISNUMBER(D10),"Your price",IF(NOT(ISNUMBER(F10)),"No listed price: type one in Override",IF(AND(B10="Annual",NOT(ISNUMBER(INDEX(Catalog!$G$5:$G$168,$M10)))),"No annual price: using monthly","")))))</f>
        <v/>
      </c>
      <c r="J10" s="18">
        <f>IF($M10="","",INDEX(Catalog!$I$5:$I$168,$M10))</f>
        <v/>
      </c>
      <c r="K10" s="19">
        <f>IF($M10="","",INDEX(Catalog!$M$5:$M$168,$M10))</f>
        <v/>
      </c>
      <c r="L10" s="16">
        <f>IF($M10="","",INDEX(Catalog!$L$5:$L$168,$M10))</f>
        <v/>
      </c>
      <c r="M10" s="16">
        <f>IF(A10="","",IFERROR(MATCH(A10,Catalog!$A$5:$A$168,0),""))</f>
        <v/>
      </c>
    </row>
    <row r="11" ht="44" customHeight="1">
      <c r="A11" s="13" t="inlineStr">
        <is>
          <t>Copilot · Business</t>
        </is>
      </c>
      <c r="B11" s="13" t="inlineStr">
        <is>
          <t>Monthly</t>
        </is>
      </c>
      <c r="C11" s="14" t="n">
        <v>3</v>
      </c>
      <c r="D11" s="15" t="n"/>
      <c r="E11" s="16">
        <f>IF($M11="","",INDEX(Catalog!$H$5:$H$168,$M11))</f>
        <v/>
      </c>
      <c r="F11" s="17">
        <f>IF(ISNUMBER(D11),D11,IF($M11="","",IF(AND(B11="Annual",ISNUMBER(INDEX(Catalog!$G$5:$G$168,$M11))),INDEX(Catalog!$G$5:$G$168,$M11),INDEX(Catalog!$F$5:$F$168,$M11))))</f>
        <v/>
      </c>
      <c r="G11" s="17">
        <f>IF(ISNUMBER(F11),F11*IF(ISNUMBER(C11),C11,1),"")</f>
        <v/>
      </c>
      <c r="H11" s="17">
        <f>IF(ISNUMBER(G11),G11*12,"")</f>
        <v/>
      </c>
      <c r="I11" s="18">
        <f>IF(A11="","",IF($M11="","Not in Catalog",IF(ISNUMBER(D11),"Your price",IF(NOT(ISNUMBER(F11)),"No listed price: type one in Override",IF(AND(B11="Annual",NOT(ISNUMBER(INDEX(Catalog!$G$5:$G$168,$M11)))),"No annual price: using monthly","")))))</f>
        <v/>
      </c>
      <c r="J11" s="18">
        <f>IF($M11="","",INDEX(Catalog!$I$5:$I$168,$M11))</f>
        <v/>
      </c>
      <c r="K11" s="19">
        <f>IF($M11="","",INDEX(Catalog!$M$5:$M$168,$M11))</f>
        <v/>
      </c>
      <c r="L11" s="16">
        <f>IF($M11="","",INDEX(Catalog!$L$5:$L$168,$M11))</f>
        <v/>
      </c>
      <c r="M11" s="16">
        <f>IF(A11="","",IFERROR(MATCH(A11,Catalog!$A$5:$A$168,0),""))</f>
        <v/>
      </c>
    </row>
    <row r="12" ht="44" customHeight="1">
      <c r="A12" s="13" t="inlineStr">
        <is>
          <t>CodeRabbit · Essentials</t>
        </is>
      </c>
      <c r="B12" s="13" t="inlineStr">
        <is>
          <t>Annual</t>
        </is>
      </c>
      <c r="C12" s="14" t="n">
        <v>3</v>
      </c>
      <c r="D12" s="15" t="n"/>
      <c r="E12" s="16">
        <f>IF($M12="","",INDEX(Catalog!$H$5:$H$168,$M12))</f>
        <v/>
      </c>
      <c r="F12" s="17">
        <f>IF(ISNUMBER(D12),D12,IF($M12="","",IF(AND(B12="Annual",ISNUMBER(INDEX(Catalog!$G$5:$G$168,$M12))),INDEX(Catalog!$G$5:$G$168,$M12),INDEX(Catalog!$F$5:$F$168,$M12))))</f>
        <v/>
      </c>
      <c r="G12" s="17">
        <f>IF(ISNUMBER(F12),F12*IF(ISNUMBER(C12),C12,1),"")</f>
        <v/>
      </c>
      <c r="H12" s="17">
        <f>IF(ISNUMBER(G12),G12*12,"")</f>
        <v/>
      </c>
      <c r="I12" s="18">
        <f>IF(A12="","",IF($M12="","Not in Catalog",IF(ISNUMBER(D12),"Your price",IF(NOT(ISNUMBER(F12)),"No listed price: type one in Override",IF(AND(B12="Annual",NOT(ISNUMBER(INDEX(Catalog!$G$5:$G$168,$M12)))),"No annual price: using monthly","")))))</f>
        <v/>
      </c>
      <c r="J12" s="18">
        <f>IF($M12="","",INDEX(Catalog!$I$5:$I$168,$M12))</f>
        <v/>
      </c>
      <c r="K12" s="19">
        <f>IF($M12="","",INDEX(Catalog!$M$5:$M$168,$M12))</f>
        <v/>
      </c>
      <c r="L12" s="16">
        <f>IF($M12="","",INDEX(Catalog!$L$5:$L$168,$M12))</f>
        <v/>
      </c>
      <c r="M12" s="16">
        <f>IF(A12="","",IFERROR(MATCH(A12,Catalog!$A$5:$A$168,0),""))</f>
        <v/>
      </c>
    </row>
    <row r="13" ht="44" customHeight="1">
      <c r="A13" s="13" t="inlineStr">
        <is>
          <t>Lovable · Pro 100</t>
        </is>
      </c>
      <c r="B13" s="13" t="inlineStr">
        <is>
          <t>Annual</t>
        </is>
      </c>
      <c r="C13" s="14" t="n">
        <v>1</v>
      </c>
      <c r="D13" s="15" t="n"/>
      <c r="E13" s="16">
        <f>IF($M13="","",INDEX(Catalog!$H$5:$H$168,$M13))</f>
        <v/>
      </c>
      <c r="F13" s="17">
        <f>IF(ISNUMBER(D13),D13,IF($M13="","",IF(AND(B13="Annual",ISNUMBER(INDEX(Catalog!$G$5:$G$168,$M13))),INDEX(Catalog!$G$5:$G$168,$M13),INDEX(Catalog!$F$5:$F$168,$M13))))</f>
        <v/>
      </c>
      <c r="G13" s="17">
        <f>IF(ISNUMBER(F13),F13*IF(ISNUMBER(C13),C13,1),"")</f>
        <v/>
      </c>
      <c r="H13" s="17">
        <f>IF(ISNUMBER(G13),G13*12,"")</f>
        <v/>
      </c>
      <c r="I13" s="18">
        <f>IF(A13="","",IF($M13="","Not in Catalog",IF(ISNUMBER(D13),"Your price",IF(NOT(ISNUMBER(F13)),"No listed price: type one in Override",IF(AND(B13="Annual",NOT(ISNUMBER(INDEX(Catalog!$G$5:$G$168,$M13)))),"No annual price: using monthly","")))))</f>
        <v/>
      </c>
      <c r="J13" s="18">
        <f>IF($M13="","",INDEX(Catalog!$I$5:$I$168,$M13))</f>
        <v/>
      </c>
      <c r="K13" s="19">
        <f>IF($M13="","",INDEX(Catalog!$M$5:$M$168,$M13))</f>
        <v/>
      </c>
      <c r="L13" s="16">
        <f>IF($M13="","",INDEX(Catalog!$L$5:$L$168,$M13))</f>
        <v/>
      </c>
      <c r="M13" s="16">
        <f>IF(A13="","",IFERROR(MATCH(A13,Catalog!$A$5:$A$168,0),""))</f>
        <v/>
      </c>
    </row>
    <row r="14" ht="44" customHeight="1">
      <c r="A14" s="13" t="inlineStr">
        <is>
          <t>STT · Groq whisper-large-v3-turbo</t>
        </is>
      </c>
      <c r="B14" s="13" t="inlineStr">
        <is>
          <t>Monthly</t>
        </is>
      </c>
      <c r="C14" s="14" t="n">
        <v>50</v>
      </c>
      <c r="D14" s="15" t="n"/>
      <c r="E14" s="16">
        <f>IF($M14="","",INDEX(Catalog!$H$5:$H$168,$M14))</f>
        <v/>
      </c>
      <c r="F14" s="17">
        <f>IF(ISNUMBER(D14),D14,IF($M14="","",IF(AND(B14="Annual",ISNUMBER(INDEX(Catalog!$G$5:$G$168,$M14))),INDEX(Catalog!$G$5:$G$168,$M14),INDEX(Catalog!$F$5:$F$168,$M14))))</f>
        <v/>
      </c>
      <c r="G14" s="17">
        <f>IF(ISNUMBER(F14),F14*IF(ISNUMBER(C14),C14,1),"")</f>
        <v/>
      </c>
      <c r="H14" s="17">
        <f>IF(ISNUMBER(G14),G14*12,"")</f>
        <v/>
      </c>
      <c r="I14" s="18">
        <f>IF(A14="","",IF($M14="","Not in Catalog",IF(ISNUMBER(D14),"Your price",IF(NOT(ISNUMBER(F14)),"No listed price: type one in Override",IF(AND(B14="Annual",NOT(ISNUMBER(INDEX(Catalog!$G$5:$G$168,$M14)))),"No annual price: using monthly","")))))</f>
        <v/>
      </c>
      <c r="J14" s="18">
        <f>IF($M14="","",INDEX(Catalog!$I$5:$I$168,$M14))</f>
        <v/>
      </c>
      <c r="K14" s="19">
        <f>IF($M14="","",INDEX(Catalog!$M$5:$M$168,$M14))</f>
        <v/>
      </c>
      <c r="L14" s="16">
        <f>IF($M14="","",INDEX(Catalog!$L$5:$L$168,$M14))</f>
        <v/>
      </c>
      <c r="M14" s="16">
        <f>IF(A14="","",IFERROR(MATCH(A14,Catalog!$A$5:$A$168,0),""))</f>
        <v/>
      </c>
    </row>
    <row r="15" ht="44" customHeight="1">
      <c r="A15" s="13" t="n"/>
      <c r="B15" s="13" t="inlineStr">
        <is>
          <t>Monthly</t>
        </is>
      </c>
      <c r="C15" s="14" t="n"/>
      <c r="D15" s="15" t="n"/>
      <c r="E15" s="16">
        <f>IF($M15="","",INDEX(Catalog!$H$5:$H$168,$M15))</f>
        <v/>
      </c>
      <c r="F15" s="17">
        <f>IF(ISNUMBER(D15),D15,IF($M15="","",IF(AND(B15="Annual",ISNUMBER(INDEX(Catalog!$G$5:$G$168,$M15))),INDEX(Catalog!$G$5:$G$168,$M15),INDEX(Catalog!$F$5:$F$168,$M15))))</f>
        <v/>
      </c>
      <c r="G15" s="17">
        <f>IF(ISNUMBER(F15),F15*IF(ISNUMBER(C15),C15,1),"")</f>
        <v/>
      </c>
      <c r="H15" s="17">
        <f>IF(ISNUMBER(G15),G15*12,"")</f>
        <v/>
      </c>
      <c r="I15" s="18">
        <f>IF(A15="","",IF($M15="","Not in Catalog",IF(ISNUMBER(D15),"Your price",IF(NOT(ISNUMBER(F15)),"No listed price: type one in Override",IF(AND(B15="Annual",NOT(ISNUMBER(INDEX(Catalog!$G$5:$G$168,$M15)))),"No annual price: using monthly","")))))</f>
        <v/>
      </c>
      <c r="J15" s="18">
        <f>IF($M15="","",INDEX(Catalog!$I$5:$I$168,$M15))</f>
        <v/>
      </c>
      <c r="K15" s="19">
        <f>IF($M15="","",INDEX(Catalog!$M$5:$M$168,$M15))</f>
        <v/>
      </c>
      <c r="L15" s="16">
        <f>IF($M15="","",INDEX(Catalog!$L$5:$L$168,$M15))</f>
        <v/>
      </c>
      <c r="M15" s="16">
        <f>IF(A15="","",IFERROR(MATCH(A15,Catalog!$A$5:$A$168,0),""))</f>
        <v/>
      </c>
    </row>
    <row r="16" ht="44" customHeight="1">
      <c r="A16" s="13" t="n"/>
      <c r="B16" s="13" t="inlineStr">
        <is>
          <t>Monthly</t>
        </is>
      </c>
      <c r="C16" s="14" t="n"/>
      <c r="D16" s="15" t="n"/>
      <c r="E16" s="16">
        <f>IF($M16="","",INDEX(Catalog!$H$5:$H$168,$M16))</f>
        <v/>
      </c>
      <c r="F16" s="17">
        <f>IF(ISNUMBER(D16),D16,IF($M16="","",IF(AND(B16="Annual",ISNUMBER(INDEX(Catalog!$G$5:$G$168,$M16))),INDEX(Catalog!$G$5:$G$168,$M16),INDEX(Catalog!$F$5:$F$168,$M16))))</f>
        <v/>
      </c>
      <c r="G16" s="17">
        <f>IF(ISNUMBER(F16),F16*IF(ISNUMBER(C16),C16,1),"")</f>
        <v/>
      </c>
      <c r="H16" s="17">
        <f>IF(ISNUMBER(G16),G16*12,"")</f>
        <v/>
      </c>
      <c r="I16" s="18">
        <f>IF(A16="","",IF($M16="","Not in Catalog",IF(ISNUMBER(D16),"Your price",IF(NOT(ISNUMBER(F16)),"No listed price: type one in Override",IF(AND(B16="Annual",NOT(ISNUMBER(INDEX(Catalog!$G$5:$G$168,$M16)))),"No annual price: using monthly","")))))</f>
        <v/>
      </c>
      <c r="J16" s="18">
        <f>IF($M16="","",INDEX(Catalog!$I$5:$I$168,$M16))</f>
        <v/>
      </c>
      <c r="K16" s="19">
        <f>IF($M16="","",INDEX(Catalog!$M$5:$M$168,$M16))</f>
        <v/>
      </c>
      <c r="L16" s="16">
        <f>IF($M16="","",INDEX(Catalog!$L$5:$L$168,$M16))</f>
        <v/>
      </c>
      <c r="M16" s="16">
        <f>IF(A16="","",IFERROR(MATCH(A16,Catalog!$A$5:$A$168,0),""))</f>
        <v/>
      </c>
    </row>
    <row r="17" ht="44" customHeight="1">
      <c r="A17" s="13" t="n"/>
      <c r="B17" s="13" t="inlineStr">
        <is>
          <t>Monthly</t>
        </is>
      </c>
      <c r="C17" s="14" t="n"/>
      <c r="D17" s="15" t="n"/>
      <c r="E17" s="16">
        <f>IF($M17="","",INDEX(Catalog!$H$5:$H$168,$M17))</f>
        <v/>
      </c>
      <c r="F17" s="17">
        <f>IF(ISNUMBER(D17),D17,IF($M17="","",IF(AND(B17="Annual",ISNUMBER(INDEX(Catalog!$G$5:$G$168,$M17))),INDEX(Catalog!$G$5:$G$168,$M17),INDEX(Catalog!$F$5:$F$168,$M17))))</f>
        <v/>
      </c>
      <c r="G17" s="17">
        <f>IF(ISNUMBER(F17),F17*IF(ISNUMBER(C17),C17,1),"")</f>
        <v/>
      </c>
      <c r="H17" s="17">
        <f>IF(ISNUMBER(G17),G17*12,"")</f>
        <v/>
      </c>
      <c r="I17" s="18">
        <f>IF(A17="","",IF($M17="","Not in Catalog",IF(ISNUMBER(D17),"Your price",IF(NOT(ISNUMBER(F17)),"No listed price: type one in Override",IF(AND(B17="Annual",NOT(ISNUMBER(INDEX(Catalog!$G$5:$G$168,$M17)))),"No annual price: using monthly","")))))</f>
        <v/>
      </c>
      <c r="J17" s="18">
        <f>IF($M17="","",INDEX(Catalog!$I$5:$I$168,$M17))</f>
        <v/>
      </c>
      <c r="K17" s="19">
        <f>IF($M17="","",INDEX(Catalog!$M$5:$M$168,$M17))</f>
        <v/>
      </c>
      <c r="L17" s="16">
        <f>IF($M17="","",INDEX(Catalog!$L$5:$L$168,$M17))</f>
        <v/>
      </c>
      <c r="M17" s="16">
        <f>IF(A17="","",IFERROR(MATCH(A17,Catalog!$A$5:$A$168,0),""))</f>
        <v/>
      </c>
    </row>
    <row r="18" ht="44" customHeight="1">
      <c r="A18" s="13" t="n"/>
      <c r="B18" s="13" t="inlineStr">
        <is>
          <t>Monthly</t>
        </is>
      </c>
      <c r="C18" s="14" t="n"/>
      <c r="D18" s="15" t="n"/>
      <c r="E18" s="16">
        <f>IF($M18="","",INDEX(Catalog!$H$5:$H$168,$M18))</f>
        <v/>
      </c>
      <c r="F18" s="17">
        <f>IF(ISNUMBER(D18),D18,IF($M18="","",IF(AND(B18="Annual",ISNUMBER(INDEX(Catalog!$G$5:$G$168,$M18))),INDEX(Catalog!$G$5:$G$168,$M18),INDEX(Catalog!$F$5:$F$168,$M18))))</f>
        <v/>
      </c>
      <c r="G18" s="17">
        <f>IF(ISNUMBER(F18),F18*IF(ISNUMBER(C18),C18,1),"")</f>
        <v/>
      </c>
      <c r="H18" s="17">
        <f>IF(ISNUMBER(G18),G18*12,"")</f>
        <v/>
      </c>
      <c r="I18" s="18">
        <f>IF(A18="","",IF($M18="","Not in Catalog",IF(ISNUMBER(D18),"Your price",IF(NOT(ISNUMBER(F18)),"No listed price: type one in Override",IF(AND(B18="Annual",NOT(ISNUMBER(INDEX(Catalog!$G$5:$G$168,$M18)))),"No annual price: using monthly","")))))</f>
        <v/>
      </c>
      <c r="J18" s="18">
        <f>IF($M18="","",INDEX(Catalog!$I$5:$I$168,$M18))</f>
        <v/>
      </c>
      <c r="K18" s="19">
        <f>IF($M18="","",INDEX(Catalog!$M$5:$M$168,$M18))</f>
        <v/>
      </c>
      <c r="L18" s="16">
        <f>IF($M18="","",INDEX(Catalog!$L$5:$L$168,$M18))</f>
        <v/>
      </c>
      <c r="M18" s="16">
        <f>IF(A18="","",IFERROR(MATCH(A18,Catalog!$A$5:$A$168,0),""))</f>
        <v/>
      </c>
    </row>
    <row r="19" ht="44" customHeight="1">
      <c r="A19" s="13" t="n"/>
      <c r="B19" s="13" t="inlineStr">
        <is>
          <t>Monthly</t>
        </is>
      </c>
      <c r="C19" s="14" t="n"/>
      <c r="D19" s="15" t="n"/>
      <c r="E19" s="16">
        <f>IF($M19="","",INDEX(Catalog!$H$5:$H$168,$M19))</f>
        <v/>
      </c>
      <c r="F19" s="17">
        <f>IF(ISNUMBER(D19),D19,IF($M19="","",IF(AND(B19="Annual",ISNUMBER(INDEX(Catalog!$G$5:$G$168,$M19))),INDEX(Catalog!$G$5:$G$168,$M19),INDEX(Catalog!$F$5:$F$168,$M19))))</f>
        <v/>
      </c>
      <c r="G19" s="17">
        <f>IF(ISNUMBER(F19),F19*IF(ISNUMBER(C19),C19,1),"")</f>
        <v/>
      </c>
      <c r="H19" s="17">
        <f>IF(ISNUMBER(G19),G19*12,"")</f>
        <v/>
      </c>
      <c r="I19" s="18">
        <f>IF(A19="","",IF($M19="","Not in Catalog",IF(ISNUMBER(D19),"Your price",IF(NOT(ISNUMBER(F19)),"No listed price: type one in Override",IF(AND(B19="Annual",NOT(ISNUMBER(INDEX(Catalog!$G$5:$G$168,$M19)))),"No annual price: using monthly","")))))</f>
        <v/>
      </c>
      <c r="J19" s="18">
        <f>IF($M19="","",INDEX(Catalog!$I$5:$I$168,$M19))</f>
        <v/>
      </c>
      <c r="K19" s="19">
        <f>IF($M19="","",INDEX(Catalog!$M$5:$M$168,$M19))</f>
        <v/>
      </c>
      <c r="L19" s="16">
        <f>IF($M19="","",INDEX(Catalog!$L$5:$L$168,$M19))</f>
        <v/>
      </c>
      <c r="M19" s="16">
        <f>IF(A19="","",IFERROR(MATCH(A19,Catalog!$A$5:$A$168,0),""))</f>
        <v/>
      </c>
    </row>
    <row r="20" ht="44" customHeight="1">
      <c r="A20" s="13" t="n"/>
      <c r="B20" s="13" t="inlineStr">
        <is>
          <t>Monthly</t>
        </is>
      </c>
      <c r="C20" s="14" t="n"/>
      <c r="D20" s="15" t="n"/>
      <c r="E20" s="16">
        <f>IF($M20="","",INDEX(Catalog!$H$5:$H$168,$M20))</f>
        <v/>
      </c>
      <c r="F20" s="17">
        <f>IF(ISNUMBER(D20),D20,IF($M20="","",IF(AND(B20="Annual",ISNUMBER(INDEX(Catalog!$G$5:$G$168,$M20))),INDEX(Catalog!$G$5:$G$168,$M20),INDEX(Catalog!$F$5:$F$168,$M20))))</f>
        <v/>
      </c>
      <c r="G20" s="17">
        <f>IF(ISNUMBER(F20),F20*IF(ISNUMBER(C20),C20,1),"")</f>
        <v/>
      </c>
      <c r="H20" s="17">
        <f>IF(ISNUMBER(G20),G20*12,"")</f>
        <v/>
      </c>
      <c r="I20" s="18">
        <f>IF(A20="","",IF($M20="","Not in Catalog",IF(ISNUMBER(D20),"Your price",IF(NOT(ISNUMBER(F20)),"No listed price: type one in Override",IF(AND(B20="Annual",NOT(ISNUMBER(INDEX(Catalog!$G$5:$G$168,$M20)))),"No annual price: using monthly","")))))</f>
        <v/>
      </c>
      <c r="J20" s="18">
        <f>IF($M20="","",INDEX(Catalog!$I$5:$I$168,$M20))</f>
        <v/>
      </c>
      <c r="K20" s="19">
        <f>IF($M20="","",INDEX(Catalog!$M$5:$M$168,$M20))</f>
        <v/>
      </c>
      <c r="L20" s="16">
        <f>IF($M20="","",INDEX(Catalog!$L$5:$L$168,$M20))</f>
        <v/>
      </c>
      <c r="M20" s="16">
        <f>IF(A20="","",IFERROR(MATCH(A20,Catalog!$A$5:$A$168,0),""))</f>
        <v/>
      </c>
    </row>
    <row r="21" ht="44" customHeight="1">
      <c r="A21" s="13" t="n"/>
      <c r="B21" s="13" t="inlineStr">
        <is>
          <t>Monthly</t>
        </is>
      </c>
      <c r="C21" s="14" t="n"/>
      <c r="D21" s="15" t="n"/>
      <c r="E21" s="16">
        <f>IF($M21="","",INDEX(Catalog!$H$5:$H$168,$M21))</f>
        <v/>
      </c>
      <c r="F21" s="17">
        <f>IF(ISNUMBER(D21),D21,IF($M21="","",IF(AND(B21="Annual",ISNUMBER(INDEX(Catalog!$G$5:$G$168,$M21))),INDEX(Catalog!$G$5:$G$168,$M21),INDEX(Catalog!$F$5:$F$168,$M21))))</f>
        <v/>
      </c>
      <c r="G21" s="17">
        <f>IF(ISNUMBER(F21),F21*IF(ISNUMBER(C21),C21,1),"")</f>
        <v/>
      </c>
      <c r="H21" s="17">
        <f>IF(ISNUMBER(G21),G21*12,"")</f>
        <v/>
      </c>
      <c r="I21" s="18">
        <f>IF(A21="","",IF($M21="","Not in Catalog",IF(ISNUMBER(D21),"Your price",IF(NOT(ISNUMBER(F21)),"No listed price: type one in Override",IF(AND(B21="Annual",NOT(ISNUMBER(INDEX(Catalog!$G$5:$G$168,$M21)))),"No annual price: using monthly","")))))</f>
        <v/>
      </c>
      <c r="J21" s="18">
        <f>IF($M21="","",INDEX(Catalog!$I$5:$I$168,$M21))</f>
        <v/>
      </c>
      <c r="K21" s="19">
        <f>IF($M21="","",INDEX(Catalog!$M$5:$M$168,$M21))</f>
        <v/>
      </c>
      <c r="L21" s="16">
        <f>IF($M21="","",INDEX(Catalog!$L$5:$L$168,$M21))</f>
        <v/>
      </c>
      <c r="M21" s="16">
        <f>IF(A21="","",IFERROR(MATCH(A21,Catalog!$A$5:$A$168,0),""))</f>
        <v/>
      </c>
    </row>
    <row r="22" ht="44" customHeight="1">
      <c r="A22" s="13" t="n"/>
      <c r="B22" s="13" t="inlineStr">
        <is>
          <t>Monthly</t>
        </is>
      </c>
      <c r="C22" s="14" t="n"/>
      <c r="D22" s="15" t="n"/>
      <c r="E22" s="16">
        <f>IF($M22="","",INDEX(Catalog!$H$5:$H$168,$M22))</f>
        <v/>
      </c>
      <c r="F22" s="17">
        <f>IF(ISNUMBER(D22),D22,IF($M22="","",IF(AND(B22="Annual",ISNUMBER(INDEX(Catalog!$G$5:$G$168,$M22))),INDEX(Catalog!$G$5:$G$168,$M22),INDEX(Catalog!$F$5:$F$168,$M22))))</f>
        <v/>
      </c>
      <c r="G22" s="17">
        <f>IF(ISNUMBER(F22),F22*IF(ISNUMBER(C22),C22,1),"")</f>
        <v/>
      </c>
      <c r="H22" s="17">
        <f>IF(ISNUMBER(G22),G22*12,"")</f>
        <v/>
      </c>
      <c r="I22" s="18">
        <f>IF(A22="","",IF($M22="","Not in Catalog",IF(ISNUMBER(D22),"Your price",IF(NOT(ISNUMBER(F22)),"No listed price: type one in Override",IF(AND(B22="Annual",NOT(ISNUMBER(INDEX(Catalog!$G$5:$G$168,$M22)))),"No annual price: using monthly","")))))</f>
        <v/>
      </c>
      <c r="J22" s="18">
        <f>IF($M22="","",INDEX(Catalog!$I$5:$I$168,$M22))</f>
        <v/>
      </c>
      <c r="K22" s="19">
        <f>IF($M22="","",INDEX(Catalog!$M$5:$M$168,$M22))</f>
        <v/>
      </c>
      <c r="L22" s="16">
        <f>IF($M22="","",INDEX(Catalog!$L$5:$L$168,$M22))</f>
        <v/>
      </c>
      <c r="M22" s="16">
        <f>IF(A22="","",IFERROR(MATCH(A22,Catalog!$A$5:$A$168,0),""))</f>
        <v/>
      </c>
    </row>
    <row r="23" ht="44" customHeight="1">
      <c r="A23" s="13" t="n"/>
      <c r="B23" s="13" t="inlineStr">
        <is>
          <t>Monthly</t>
        </is>
      </c>
      <c r="C23" s="14" t="n"/>
      <c r="D23" s="15" t="n"/>
      <c r="E23" s="16">
        <f>IF($M23="","",INDEX(Catalog!$H$5:$H$168,$M23))</f>
        <v/>
      </c>
      <c r="F23" s="17">
        <f>IF(ISNUMBER(D23),D23,IF($M23="","",IF(AND(B23="Annual",ISNUMBER(INDEX(Catalog!$G$5:$G$168,$M23))),INDEX(Catalog!$G$5:$G$168,$M23),INDEX(Catalog!$F$5:$F$168,$M23))))</f>
        <v/>
      </c>
      <c r="G23" s="17">
        <f>IF(ISNUMBER(F23),F23*IF(ISNUMBER(C23),C23,1),"")</f>
        <v/>
      </c>
      <c r="H23" s="17">
        <f>IF(ISNUMBER(G23),G23*12,"")</f>
        <v/>
      </c>
      <c r="I23" s="18">
        <f>IF(A23="","",IF($M23="","Not in Catalog",IF(ISNUMBER(D23),"Your price",IF(NOT(ISNUMBER(F23)),"No listed price: type one in Override",IF(AND(B23="Annual",NOT(ISNUMBER(INDEX(Catalog!$G$5:$G$168,$M23)))),"No annual price: using monthly","")))))</f>
        <v/>
      </c>
      <c r="J23" s="18">
        <f>IF($M23="","",INDEX(Catalog!$I$5:$I$168,$M23))</f>
        <v/>
      </c>
      <c r="K23" s="19">
        <f>IF($M23="","",INDEX(Catalog!$M$5:$M$168,$M23))</f>
        <v/>
      </c>
      <c r="L23" s="16">
        <f>IF($M23="","",INDEX(Catalog!$L$5:$L$168,$M23))</f>
        <v/>
      </c>
      <c r="M23" s="16">
        <f>IF(A23="","",IFERROR(MATCH(A23,Catalog!$A$5:$A$168,0),""))</f>
        <v/>
      </c>
    </row>
    <row r="24" ht="44" customHeight="1">
      <c r="A24" s="13" t="n"/>
      <c r="B24" s="13" t="inlineStr">
        <is>
          <t>Monthly</t>
        </is>
      </c>
      <c r="C24" s="14" t="n"/>
      <c r="D24" s="15" t="n"/>
      <c r="E24" s="16">
        <f>IF($M24="","",INDEX(Catalog!$H$5:$H$168,$M24))</f>
        <v/>
      </c>
      <c r="F24" s="17">
        <f>IF(ISNUMBER(D24),D24,IF($M24="","",IF(AND(B24="Annual",ISNUMBER(INDEX(Catalog!$G$5:$G$168,$M24))),INDEX(Catalog!$G$5:$G$168,$M24),INDEX(Catalog!$F$5:$F$168,$M24))))</f>
        <v/>
      </c>
      <c r="G24" s="17">
        <f>IF(ISNUMBER(F24),F24*IF(ISNUMBER(C24),C24,1),"")</f>
        <v/>
      </c>
      <c r="H24" s="17">
        <f>IF(ISNUMBER(G24),G24*12,"")</f>
        <v/>
      </c>
      <c r="I24" s="18">
        <f>IF(A24="","",IF($M24="","Not in Catalog",IF(ISNUMBER(D24),"Your price",IF(NOT(ISNUMBER(F24)),"No listed price: type one in Override",IF(AND(B24="Annual",NOT(ISNUMBER(INDEX(Catalog!$G$5:$G$168,$M24)))),"No annual price: using monthly","")))))</f>
        <v/>
      </c>
      <c r="J24" s="18">
        <f>IF($M24="","",INDEX(Catalog!$I$5:$I$168,$M24))</f>
        <v/>
      </c>
      <c r="K24" s="19">
        <f>IF($M24="","",INDEX(Catalog!$M$5:$M$168,$M24))</f>
        <v/>
      </c>
      <c r="L24" s="16">
        <f>IF($M24="","",INDEX(Catalog!$L$5:$L$168,$M24))</f>
        <v/>
      </c>
      <c r="M24" s="16">
        <f>IF(A24="","",IFERROR(MATCH(A24,Catalog!$A$5:$A$168,0),""))</f>
        <v/>
      </c>
    </row>
    <row r="25" ht="44" customHeight="1">
      <c r="A25" s="13" t="n"/>
      <c r="B25" s="13" t="inlineStr">
        <is>
          <t>Monthly</t>
        </is>
      </c>
      <c r="C25" s="14" t="n"/>
      <c r="D25" s="15" t="n"/>
      <c r="E25" s="16">
        <f>IF($M25="","",INDEX(Catalog!$H$5:$H$168,$M25))</f>
        <v/>
      </c>
      <c r="F25" s="17">
        <f>IF(ISNUMBER(D25),D25,IF($M25="","",IF(AND(B25="Annual",ISNUMBER(INDEX(Catalog!$G$5:$G$168,$M25))),INDEX(Catalog!$G$5:$G$168,$M25),INDEX(Catalog!$F$5:$F$168,$M25))))</f>
        <v/>
      </c>
      <c r="G25" s="17">
        <f>IF(ISNUMBER(F25),F25*IF(ISNUMBER(C25),C25,1),"")</f>
        <v/>
      </c>
      <c r="H25" s="17">
        <f>IF(ISNUMBER(G25),G25*12,"")</f>
        <v/>
      </c>
      <c r="I25" s="18">
        <f>IF(A25="","",IF($M25="","Not in Catalog",IF(ISNUMBER(D25),"Your price",IF(NOT(ISNUMBER(F25)),"No listed price: type one in Override",IF(AND(B25="Annual",NOT(ISNUMBER(INDEX(Catalog!$G$5:$G$168,$M25)))),"No annual price: using monthly","")))))</f>
        <v/>
      </c>
      <c r="J25" s="18">
        <f>IF($M25="","",INDEX(Catalog!$I$5:$I$168,$M25))</f>
        <v/>
      </c>
      <c r="K25" s="19">
        <f>IF($M25="","",INDEX(Catalog!$M$5:$M$168,$M25))</f>
        <v/>
      </c>
      <c r="L25" s="16">
        <f>IF($M25="","",INDEX(Catalog!$L$5:$L$168,$M25))</f>
        <v/>
      </c>
      <c r="M25" s="16">
        <f>IF(A25="","",IFERROR(MATCH(A25,Catalog!$A$5:$A$168,0),""))</f>
        <v/>
      </c>
    </row>
    <row r="26" ht="44" customHeight="1">
      <c r="A26" s="13" t="n"/>
      <c r="B26" s="13" t="inlineStr">
        <is>
          <t>Monthly</t>
        </is>
      </c>
      <c r="C26" s="14" t="n"/>
      <c r="D26" s="15" t="n"/>
      <c r="E26" s="16">
        <f>IF($M26="","",INDEX(Catalog!$H$5:$H$168,$M26))</f>
        <v/>
      </c>
      <c r="F26" s="17">
        <f>IF(ISNUMBER(D26),D26,IF($M26="","",IF(AND(B26="Annual",ISNUMBER(INDEX(Catalog!$G$5:$G$168,$M26))),INDEX(Catalog!$G$5:$G$168,$M26),INDEX(Catalog!$F$5:$F$168,$M26))))</f>
        <v/>
      </c>
      <c r="G26" s="17">
        <f>IF(ISNUMBER(F26),F26*IF(ISNUMBER(C26),C26,1),"")</f>
        <v/>
      </c>
      <c r="H26" s="17">
        <f>IF(ISNUMBER(G26),G26*12,"")</f>
        <v/>
      </c>
      <c r="I26" s="18">
        <f>IF(A26="","",IF($M26="","Not in Catalog",IF(ISNUMBER(D26),"Your price",IF(NOT(ISNUMBER(F26)),"No listed price: type one in Override",IF(AND(B26="Annual",NOT(ISNUMBER(INDEX(Catalog!$G$5:$G$168,$M26)))),"No annual price: using monthly","")))))</f>
        <v/>
      </c>
      <c r="J26" s="18">
        <f>IF($M26="","",INDEX(Catalog!$I$5:$I$168,$M26))</f>
        <v/>
      </c>
      <c r="K26" s="19">
        <f>IF($M26="","",INDEX(Catalog!$M$5:$M$168,$M26))</f>
        <v/>
      </c>
      <c r="L26" s="16">
        <f>IF($M26="","",INDEX(Catalog!$L$5:$L$168,$M26))</f>
        <v/>
      </c>
      <c r="M26" s="16">
        <f>IF(A26="","",IFERROR(MATCH(A26,Catalog!$A$5:$A$168,0),""))</f>
        <v/>
      </c>
    </row>
    <row r="27" ht="44" customHeight="1">
      <c r="A27" s="13" t="n"/>
      <c r="B27" s="13" t="inlineStr">
        <is>
          <t>Monthly</t>
        </is>
      </c>
      <c r="C27" s="14" t="n"/>
      <c r="D27" s="15" t="n"/>
      <c r="E27" s="16">
        <f>IF($M27="","",INDEX(Catalog!$H$5:$H$168,$M27))</f>
        <v/>
      </c>
      <c r="F27" s="17">
        <f>IF(ISNUMBER(D27),D27,IF($M27="","",IF(AND(B27="Annual",ISNUMBER(INDEX(Catalog!$G$5:$G$168,$M27))),INDEX(Catalog!$G$5:$G$168,$M27),INDEX(Catalog!$F$5:$F$168,$M27))))</f>
        <v/>
      </c>
      <c r="G27" s="17">
        <f>IF(ISNUMBER(F27),F27*IF(ISNUMBER(C27),C27,1),"")</f>
        <v/>
      </c>
      <c r="H27" s="17">
        <f>IF(ISNUMBER(G27),G27*12,"")</f>
        <v/>
      </c>
      <c r="I27" s="18">
        <f>IF(A27="","",IF($M27="","Not in Catalog",IF(ISNUMBER(D27),"Your price",IF(NOT(ISNUMBER(F27)),"No listed price: type one in Override",IF(AND(B27="Annual",NOT(ISNUMBER(INDEX(Catalog!$G$5:$G$168,$M27)))),"No annual price: using monthly","")))))</f>
        <v/>
      </c>
      <c r="J27" s="18">
        <f>IF($M27="","",INDEX(Catalog!$I$5:$I$168,$M27))</f>
        <v/>
      </c>
      <c r="K27" s="19">
        <f>IF($M27="","",INDEX(Catalog!$M$5:$M$168,$M27))</f>
        <v/>
      </c>
      <c r="L27" s="16">
        <f>IF($M27="","",INDEX(Catalog!$L$5:$L$168,$M27))</f>
        <v/>
      </c>
      <c r="M27" s="16">
        <f>IF(A27="","",IFERROR(MATCH(A27,Catalog!$A$5:$A$168,0),""))</f>
        <v/>
      </c>
    </row>
    <row r="28" ht="44" customHeight="1">
      <c r="A28" s="13" t="n"/>
      <c r="B28" s="13" t="inlineStr">
        <is>
          <t>Monthly</t>
        </is>
      </c>
      <c r="C28" s="14" t="n"/>
      <c r="D28" s="15" t="n"/>
      <c r="E28" s="16">
        <f>IF($M28="","",INDEX(Catalog!$H$5:$H$168,$M28))</f>
        <v/>
      </c>
      <c r="F28" s="17">
        <f>IF(ISNUMBER(D28),D28,IF($M28="","",IF(AND(B28="Annual",ISNUMBER(INDEX(Catalog!$G$5:$G$168,$M28))),INDEX(Catalog!$G$5:$G$168,$M28),INDEX(Catalog!$F$5:$F$168,$M28))))</f>
        <v/>
      </c>
      <c r="G28" s="17">
        <f>IF(ISNUMBER(F28),F28*IF(ISNUMBER(C28),C28,1),"")</f>
        <v/>
      </c>
      <c r="H28" s="17">
        <f>IF(ISNUMBER(G28),G28*12,"")</f>
        <v/>
      </c>
      <c r="I28" s="18">
        <f>IF(A28="","",IF($M28="","Not in Catalog",IF(ISNUMBER(D28),"Your price",IF(NOT(ISNUMBER(F28)),"No listed price: type one in Override",IF(AND(B28="Annual",NOT(ISNUMBER(INDEX(Catalog!$G$5:$G$168,$M28)))),"No annual price: using monthly","")))))</f>
        <v/>
      </c>
      <c r="J28" s="18">
        <f>IF($M28="","",INDEX(Catalog!$I$5:$I$168,$M28))</f>
        <v/>
      </c>
      <c r="K28" s="19">
        <f>IF($M28="","",INDEX(Catalog!$M$5:$M$168,$M28))</f>
        <v/>
      </c>
      <c r="L28" s="16">
        <f>IF($M28="","",INDEX(Catalog!$L$5:$L$168,$M28))</f>
        <v/>
      </c>
      <c r="M28" s="16">
        <f>IF(A28="","",IFERROR(MATCH(A28,Catalog!$A$5:$A$168,0),""))</f>
        <v/>
      </c>
    </row>
    <row r="29" ht="44" customHeight="1">
      <c r="A29" s="13" t="n"/>
      <c r="B29" s="13" t="inlineStr">
        <is>
          <t>Monthly</t>
        </is>
      </c>
      <c r="C29" s="14" t="n"/>
      <c r="D29" s="15" t="n"/>
      <c r="E29" s="16">
        <f>IF($M29="","",INDEX(Catalog!$H$5:$H$168,$M29))</f>
        <v/>
      </c>
      <c r="F29" s="17">
        <f>IF(ISNUMBER(D29),D29,IF($M29="","",IF(AND(B29="Annual",ISNUMBER(INDEX(Catalog!$G$5:$G$168,$M29))),INDEX(Catalog!$G$5:$G$168,$M29),INDEX(Catalog!$F$5:$F$168,$M29))))</f>
        <v/>
      </c>
      <c r="G29" s="17">
        <f>IF(ISNUMBER(F29),F29*IF(ISNUMBER(C29),C29,1),"")</f>
        <v/>
      </c>
      <c r="H29" s="17">
        <f>IF(ISNUMBER(G29),G29*12,"")</f>
        <v/>
      </c>
      <c r="I29" s="18">
        <f>IF(A29="","",IF($M29="","Not in Catalog",IF(ISNUMBER(D29),"Your price",IF(NOT(ISNUMBER(F29)),"No listed price: type one in Override",IF(AND(B29="Annual",NOT(ISNUMBER(INDEX(Catalog!$G$5:$G$168,$M29)))),"No annual price: using monthly","")))))</f>
        <v/>
      </c>
      <c r="J29" s="18">
        <f>IF($M29="","",INDEX(Catalog!$I$5:$I$168,$M29))</f>
        <v/>
      </c>
      <c r="K29" s="19">
        <f>IF($M29="","",INDEX(Catalog!$M$5:$M$168,$M29))</f>
        <v/>
      </c>
      <c r="L29" s="16">
        <f>IF($M29="","",INDEX(Catalog!$L$5:$L$168,$M29))</f>
        <v/>
      </c>
      <c r="M29" s="16">
        <f>IF(A29="","",IFERROR(MATCH(A29,Catalog!$A$5:$A$168,0),""))</f>
        <v/>
      </c>
    </row>
    <row r="30" ht="44" customHeight="1">
      <c r="A30" s="13" t="n"/>
      <c r="B30" s="13" t="inlineStr">
        <is>
          <t>Monthly</t>
        </is>
      </c>
      <c r="C30" s="14" t="n"/>
      <c r="D30" s="15" t="n"/>
      <c r="E30" s="16">
        <f>IF($M30="","",INDEX(Catalog!$H$5:$H$168,$M30))</f>
        <v/>
      </c>
      <c r="F30" s="17">
        <f>IF(ISNUMBER(D30),D30,IF($M30="","",IF(AND(B30="Annual",ISNUMBER(INDEX(Catalog!$G$5:$G$168,$M30))),INDEX(Catalog!$G$5:$G$168,$M30),INDEX(Catalog!$F$5:$F$168,$M30))))</f>
        <v/>
      </c>
      <c r="G30" s="17">
        <f>IF(ISNUMBER(F30),F30*IF(ISNUMBER(C30),C30,1),"")</f>
        <v/>
      </c>
      <c r="H30" s="17">
        <f>IF(ISNUMBER(G30),G30*12,"")</f>
        <v/>
      </c>
      <c r="I30" s="18">
        <f>IF(A30="","",IF($M30="","Not in Catalog",IF(ISNUMBER(D30),"Your price",IF(NOT(ISNUMBER(F30)),"No listed price: type one in Override",IF(AND(B30="Annual",NOT(ISNUMBER(INDEX(Catalog!$G$5:$G$168,$M30)))),"No annual price: using monthly","")))))</f>
        <v/>
      </c>
      <c r="J30" s="18">
        <f>IF($M30="","",INDEX(Catalog!$I$5:$I$168,$M30))</f>
        <v/>
      </c>
      <c r="K30" s="19">
        <f>IF($M30="","",INDEX(Catalog!$M$5:$M$168,$M30))</f>
        <v/>
      </c>
      <c r="L30" s="16">
        <f>IF($M30="","",INDEX(Catalog!$L$5:$L$168,$M30))</f>
        <v/>
      </c>
      <c r="M30" s="16">
        <f>IF(A30="","",IFERROR(MATCH(A30,Catalog!$A$5:$A$168,0),""))</f>
        <v/>
      </c>
    </row>
    <row r="31" ht="44" customHeight="1">
      <c r="A31" s="13" t="n"/>
      <c r="B31" s="13" t="inlineStr">
        <is>
          <t>Monthly</t>
        </is>
      </c>
      <c r="C31" s="14" t="n"/>
      <c r="D31" s="15" t="n"/>
      <c r="E31" s="16">
        <f>IF($M31="","",INDEX(Catalog!$H$5:$H$168,$M31))</f>
        <v/>
      </c>
      <c r="F31" s="17">
        <f>IF(ISNUMBER(D31),D31,IF($M31="","",IF(AND(B31="Annual",ISNUMBER(INDEX(Catalog!$G$5:$G$168,$M31))),INDEX(Catalog!$G$5:$G$168,$M31),INDEX(Catalog!$F$5:$F$168,$M31))))</f>
        <v/>
      </c>
      <c r="G31" s="17">
        <f>IF(ISNUMBER(F31),F31*IF(ISNUMBER(C31),C31,1),"")</f>
        <v/>
      </c>
      <c r="H31" s="17">
        <f>IF(ISNUMBER(G31),G31*12,"")</f>
        <v/>
      </c>
      <c r="I31" s="18">
        <f>IF(A31="","",IF($M31="","Not in Catalog",IF(ISNUMBER(D31),"Your price",IF(NOT(ISNUMBER(F31)),"No listed price: type one in Override",IF(AND(B31="Annual",NOT(ISNUMBER(INDEX(Catalog!$G$5:$G$168,$M31)))),"No annual price: using monthly","")))))</f>
        <v/>
      </c>
      <c r="J31" s="18">
        <f>IF($M31="","",INDEX(Catalog!$I$5:$I$168,$M31))</f>
        <v/>
      </c>
      <c r="K31" s="19">
        <f>IF($M31="","",INDEX(Catalog!$M$5:$M$168,$M31))</f>
        <v/>
      </c>
      <c r="L31" s="16">
        <f>IF($M31="","",INDEX(Catalog!$L$5:$L$168,$M31))</f>
        <v/>
      </c>
      <c r="M31" s="16">
        <f>IF(A31="","",IFERROR(MATCH(A31,Catalog!$A$5:$A$168,0),""))</f>
        <v/>
      </c>
    </row>
    <row r="32" ht="44" customHeight="1">
      <c r="A32" s="13" t="n"/>
      <c r="B32" s="13" t="inlineStr">
        <is>
          <t>Monthly</t>
        </is>
      </c>
      <c r="C32" s="14" t="n"/>
      <c r="D32" s="15" t="n"/>
      <c r="E32" s="16">
        <f>IF($M32="","",INDEX(Catalog!$H$5:$H$168,$M32))</f>
        <v/>
      </c>
      <c r="F32" s="17">
        <f>IF(ISNUMBER(D32),D32,IF($M32="","",IF(AND(B32="Annual",ISNUMBER(INDEX(Catalog!$G$5:$G$168,$M32))),INDEX(Catalog!$G$5:$G$168,$M32),INDEX(Catalog!$F$5:$F$168,$M32))))</f>
        <v/>
      </c>
      <c r="G32" s="17">
        <f>IF(ISNUMBER(F32),F32*IF(ISNUMBER(C32),C32,1),"")</f>
        <v/>
      </c>
      <c r="H32" s="17">
        <f>IF(ISNUMBER(G32),G32*12,"")</f>
        <v/>
      </c>
      <c r="I32" s="18">
        <f>IF(A32="","",IF($M32="","Not in Catalog",IF(ISNUMBER(D32),"Your price",IF(NOT(ISNUMBER(F32)),"No listed price: type one in Override",IF(AND(B32="Annual",NOT(ISNUMBER(INDEX(Catalog!$G$5:$G$168,$M32)))),"No annual price: using monthly","")))))</f>
        <v/>
      </c>
      <c r="J32" s="18">
        <f>IF($M32="","",INDEX(Catalog!$I$5:$I$168,$M32))</f>
        <v/>
      </c>
      <c r="K32" s="19">
        <f>IF($M32="","",INDEX(Catalog!$M$5:$M$168,$M32))</f>
        <v/>
      </c>
      <c r="L32" s="16">
        <f>IF($M32="","",INDEX(Catalog!$L$5:$L$168,$M32))</f>
        <v/>
      </c>
      <c r="M32" s="16">
        <f>IF(A32="","",IFERROR(MATCH(A32,Catalog!$A$5:$A$168,0),""))</f>
        <v/>
      </c>
    </row>
    <row r="33" ht="44" customHeight="1">
      <c r="A33" s="13" t="n"/>
      <c r="B33" s="13" t="inlineStr">
        <is>
          <t>Monthly</t>
        </is>
      </c>
      <c r="C33" s="14" t="n"/>
      <c r="D33" s="15" t="n"/>
      <c r="E33" s="16">
        <f>IF($M33="","",INDEX(Catalog!$H$5:$H$168,$M33))</f>
        <v/>
      </c>
      <c r="F33" s="17">
        <f>IF(ISNUMBER(D33),D33,IF($M33="","",IF(AND(B33="Annual",ISNUMBER(INDEX(Catalog!$G$5:$G$168,$M33))),INDEX(Catalog!$G$5:$G$168,$M33),INDEX(Catalog!$F$5:$F$168,$M33))))</f>
        <v/>
      </c>
      <c r="G33" s="17">
        <f>IF(ISNUMBER(F33),F33*IF(ISNUMBER(C33),C33,1),"")</f>
        <v/>
      </c>
      <c r="H33" s="17">
        <f>IF(ISNUMBER(G33),G33*12,"")</f>
        <v/>
      </c>
      <c r="I33" s="18">
        <f>IF(A33="","",IF($M33="","Not in Catalog",IF(ISNUMBER(D33),"Your price",IF(NOT(ISNUMBER(F33)),"No listed price: type one in Override",IF(AND(B33="Annual",NOT(ISNUMBER(INDEX(Catalog!$G$5:$G$168,$M33)))),"No annual price: using monthly","")))))</f>
        <v/>
      </c>
      <c r="J33" s="18">
        <f>IF($M33="","",INDEX(Catalog!$I$5:$I$168,$M33))</f>
        <v/>
      </c>
      <c r="K33" s="19">
        <f>IF($M33="","",INDEX(Catalog!$M$5:$M$168,$M33))</f>
        <v/>
      </c>
      <c r="L33" s="16">
        <f>IF($M33="","",INDEX(Catalog!$L$5:$L$168,$M33))</f>
        <v/>
      </c>
      <c r="M33" s="16">
        <f>IF(A33="","",IFERROR(MATCH(A33,Catalog!$A$5:$A$168,0),""))</f>
        <v/>
      </c>
    </row>
  </sheetData>
  <mergeCells count="3">
    <mergeCell ref="B6:D6"/>
    <mergeCell ref="B5:D5"/>
    <mergeCell ref="B4:D4"/>
  </mergeCells>
  <conditionalFormatting sqref="I9:I33">
    <cfRule type="expression" priority="1" dxfId="0">
      <formula>LEFT(I9,2)="No"</formula>
    </cfRule>
  </conditionalFormatting>
  <dataValidations count="3">
    <dataValidation sqref="A9:A33" showDropDown="0" showInputMessage="0" showErrorMessage="1" allowBlank="1" errorTitle="Not in the list" error="Pick an item from the list (or use Custom)." promptTitle="Item" prompt="Pick a tool and plan" type="list">
      <formula1>Catalog!$A$5:$A$168</formula1>
    </dataValidation>
    <dataValidation sqref="B9:B33" showDropDown="0" showInputMessage="0" showErrorMessage="1" allowBlank="1" type="list">
      <formula1>"Monthly,Annual"</formula1>
    </dataValidation>
    <dataValidation sqref="C9:D33" showDropDown="0" showInputMessage="0" showErrorMessage="1" allowBlank="1" error="Use a number, 0 or more." type="decimal" operator="greaterThanOrEqual">
      <formula1>0</formula1>
    </dataValidation>
  </dataValidations>
  <printOptions horizontalCentered="0"/>
  <pageMargins left="0.4" right="0.4" top="0.5" bottom="0.5" header="0.5" footer="0.5"/>
  <pageSetup orientation="landscape" fitToHeight="0" fitToWidth="1"/>
</worksheet>
</file>

<file path=xl/worksheets/sheet3.xml><?xml version="1.0" encoding="utf-8"?>
<worksheet xmlns="http://schemas.openxmlformats.org/spreadsheetml/2006/main">
  <sheetPr>
    <tabColor rgb="0016A34A"/>
    <outlinePr summaryBelow="1" summaryRight="1"/>
    <pageSetUpPr fitToPage="1"/>
  </sheetPr>
  <dimension ref="A1:E29"/>
  <sheetViews>
    <sheetView showGridLines="0" workbookViewId="0">
      <selection activeCell="A1" sqref="A1"/>
    </sheetView>
  </sheetViews>
  <sheetFormatPr baseColWidth="8" defaultRowHeight="15"/>
  <cols>
    <col width="44" customWidth="1" min="1" max="1"/>
    <col width="70" customWidth="1" min="2" max="2"/>
    <col width="4" customWidth="1" min="3" max="3"/>
    <col width="8" customWidth="1" min="4" max="4"/>
    <col width="6" customWidth="1" min="5" max="5"/>
  </cols>
  <sheetData>
    <row r="1" ht="26" customHeight="1">
      <c r="A1" s="1" t="inlineStr">
        <is>
          <t>Hit your limit</t>
        </is>
      </c>
    </row>
    <row r="2">
      <c r="A2" s="2" t="inlineStr">
        <is>
          <t>Upgrade, or pay API rates for the extra? Pick a plan and how much you need.</t>
        </is>
      </c>
    </row>
    <row r="4">
      <c r="A4" s="20" t="inlineStr">
        <is>
          <t>Your plan</t>
        </is>
      </c>
      <c r="B4" s="21" t="inlineStr">
        <is>
          <t>Claude Code · Pro</t>
        </is>
      </c>
      <c r="D4" s="22" t="inlineStr">
        <is>
          <t>row</t>
        </is>
      </c>
      <c r="E4" s="22">
        <f>IFERROR(MATCH(B4,Catalog!$A$5:$A$47,0),"")</f>
        <v/>
      </c>
    </row>
    <row r="5">
      <c r="A5" s="20" t="inlineStr">
        <is>
          <t>Seats</t>
        </is>
      </c>
      <c r="B5" s="23" t="n">
        <v>1</v>
      </c>
      <c r="D5" s="22" t="inlineStr">
        <is>
          <t>next row</t>
        </is>
      </c>
      <c r="E5" s="22">
        <f>IFERROR(MATCH(INDEX(Catalog!$P$5:$P$47,E4),Catalog!$A$5:$A$47,0),"")</f>
        <v/>
      </c>
    </row>
    <row r="6">
      <c r="A6" s="20" t="inlineStr">
        <is>
          <t>Usage you need (1 = plan limit, 2 = double)</t>
        </is>
      </c>
      <c r="B6" s="24" t="n">
        <v>2</v>
      </c>
    </row>
    <row r="8">
      <c r="A8" s="25" t="inlineStr">
        <is>
          <t>Now</t>
        </is>
      </c>
      <c r="B8" s="26" t="n"/>
    </row>
    <row r="9">
      <c r="A9" s="27" t="inlineStr">
        <is>
          <t>Plan price $/mo</t>
        </is>
      </c>
      <c r="B9" s="28">
        <f>IFERROR(INDEX(Catalog!$F$5:$F$47,$E$4),"unknown")</f>
        <v/>
      </c>
    </row>
    <row r="10">
      <c r="A10" s="27" t="inlineStr">
        <is>
          <t>You pay now (× seats)</t>
        </is>
      </c>
      <c r="B10" s="28">
        <f>IF(ISNUMBER(B9),B9*B5,"unknown")</f>
        <v/>
      </c>
    </row>
    <row r="11" ht="58" customHeight="1">
      <c r="A11" s="27" t="inlineStr">
        <is>
          <t>Stated limits</t>
        </is>
      </c>
      <c r="B11" s="18">
        <f>IFERROR(INDEX(Catalog!$I$5:$I$47,$E$4),"unknown")</f>
        <v/>
      </c>
    </row>
    <row r="12">
      <c r="A12" s="25" t="inlineStr">
        <is>
          <t>Option A · Upgrade</t>
        </is>
      </c>
      <c r="B12" s="26" t="n"/>
    </row>
    <row r="13">
      <c r="A13" s="27" t="inlineStr">
        <is>
          <t>Next tier</t>
        </is>
      </c>
      <c r="B13" s="18">
        <f>IFERROR(INDEX(Catalog!$P$5:$P$47,$E$4),"unknown")</f>
        <v/>
      </c>
    </row>
    <row r="14">
      <c r="A14" s="27" t="inlineStr">
        <is>
          <t>Next tier $/mo</t>
        </is>
      </c>
      <c r="B14" s="28">
        <f>IFERROR(INDEX(Catalog!$Q$5:$Q$47,$E$4),"unknown")</f>
        <v/>
      </c>
    </row>
    <row r="15">
      <c r="A15" s="27" t="inlineStr">
        <is>
          <t>Extra cost / mo (× seats)</t>
        </is>
      </c>
      <c r="B15" s="29">
        <f>IF(AND(ISNUMBER(B14),ISNUMBER(B9)),(B14-B9)*B5,"unknown")</f>
        <v/>
      </c>
    </row>
    <row r="16" ht="58" customHeight="1">
      <c r="A16" s="27" t="inlineStr">
        <is>
          <t>Next tier limits</t>
        </is>
      </c>
      <c r="B16" s="18">
        <f>IF(ISNUMBER($E$5),IFERROR(INDEX(Catalog!$I$5:$I$47,$E$5),"unknown"),"n/a")</f>
        <v/>
      </c>
    </row>
    <row r="17">
      <c r="A17" s="27" t="inlineStr">
        <is>
          <t>Covers your usage?</t>
        </is>
      </c>
      <c r="B17" s="18">
        <f>IF(NOT(ISNUMBER($E$5)),"n/a",IF(OR(NOT(ISNUMBER(INDEX(Catalog!$N$5:$N$47,$E$5))),NOT(ISNUMBER(INDEX(Catalog!$N$5:$N$47,$E$4)))),"unknown: compare the limits text",IF(INDEX(Catalog!$N$5:$N$47,$E$5)&gt;=B6*INDEX(Catalog!$O$5:$O$47,$E$4),"Yes",IF(INDEX(Catalog!$O$5:$O$47,$E$5)&lt;B6*INDEX(Catalog!$N$5:$N$47,$E$4),"No","Maybe"))))</f>
        <v/>
      </c>
    </row>
    <row r="18">
      <c r="A18" s="25" t="inlineStr">
        <is>
          <t>Option B · Pay API rates for the extra</t>
        </is>
      </c>
      <c r="B18" s="26" t="n"/>
    </row>
    <row r="19">
      <c r="A19" s="27" t="inlineStr">
        <is>
          <t>API value of your plan (low)</t>
        </is>
      </c>
      <c r="B19" s="30">
        <f>IFERROR(INDEX(Catalog!$N$5:$N$47,$E$4),"unknown")</f>
        <v/>
      </c>
    </row>
    <row r="20">
      <c r="A20" s="27" t="inlineStr">
        <is>
          <t>API value of your plan (high)</t>
        </is>
      </c>
      <c r="B20" s="30">
        <f>IFERROR(INDEX(Catalog!$O$5:$O$47,$E$4),"unknown")</f>
        <v/>
      </c>
    </row>
    <row r="21">
      <c r="A21" s="27" t="inlineStr">
        <is>
          <t>Extra at API rates / mo (low)</t>
        </is>
      </c>
      <c r="B21" s="30">
        <f>IF(ISNUMBER(B19),(B6-1)*B19*B5,"unknown")</f>
        <v/>
      </c>
    </row>
    <row r="22">
      <c r="A22" s="27" t="inlineStr">
        <is>
          <t>Extra at API rates / mo (high)</t>
        </is>
      </c>
      <c r="B22" s="30">
        <f>IF(ISNUMBER(B20),(B6-1)*B20*B5,"unknown")</f>
        <v/>
      </c>
    </row>
    <row r="23">
      <c r="A23" s="25" t="inlineStr">
        <is>
          <t>Verdict</t>
        </is>
      </c>
      <c r="B23" s="26" t="n"/>
    </row>
    <row r="24">
      <c r="A24" s="27" t="inlineStr">
        <is>
          <t>Cheaper option</t>
        </is>
      </c>
      <c r="B24" s="31">
        <f>IF(AND(NOT(ISNUMBER(B14)),ISNUMBER(B21)),"No higher tier listed: API rates",IF(OR(NOT(ISNUMBER(B15)),NOT(ISNUMBER(B21))),"unknown: not enough published data",IF(B15&lt;=B21,"Upgrade",IF(B15&gt;B22,"API rates","Depends on your usage"))))</f>
        <v/>
      </c>
    </row>
    <row r="25" ht="58" customHeight="1">
      <c r="A25" s="27" t="inlineStr">
        <is>
          <t>Vendor notes</t>
        </is>
      </c>
      <c r="B25" s="18">
        <f>IFERROR(INDEX(Catalog!$R$5:$R$47,$E$4),"unknown")</f>
        <v/>
      </c>
    </row>
    <row r="27">
      <c r="A27" s="2" t="inlineStr">
        <is>
          <t>· API value = what the plan's full limit would cost at the vendor's API list prices (LimitHit estimate, a range).</t>
        </is>
      </c>
    </row>
    <row r="28">
      <c r="A28" s="2" t="inlineStr">
        <is>
          <t>· Option B assumes you max your current plan, then pay API rates for the extra.</t>
        </is>
      </c>
    </row>
    <row r="29">
      <c r="A29" s="2" t="inlineStr">
        <is>
          <t>· “unknown” = the vendor doesn't publish enough to compare. Check Plans for the stated limits.</t>
        </is>
      </c>
    </row>
  </sheetData>
  <dataValidations count="2">
    <dataValidation sqref="B4" showDropDown="0" showInputMessage="0" showErrorMessage="1" allowBlank="0" error="Pick a coding plan from the list." type="list">
      <formula1>Catalog!$A$5:$A$47</formula1>
    </dataValidation>
    <dataValidation sqref="B6" showDropDown="0" showInputMessage="0" showErrorMessage="1" allowBlank="0" error="1 or more (1 = exactly your plan's limit)." type="decimal" operator="between">
      <formula1>1</formula1>
      <formula2>100</formula2>
    </dataValidation>
  </dataValidations>
  <printOptions horizontalCentered="0"/>
  <pageMargins left="0.4" right="0.4" top="0.5" bottom="0.5" header="0.5" footer="0.5"/>
  <pageSetup orientation="portrait" fitToHeight="0" fitToWidth="1"/>
</worksheet>
</file>

<file path=xl/worksheets/sheet4.xml><?xml version="1.0" encoding="utf-8"?>
<worksheet xmlns="http://schemas.openxmlformats.org/spreadsheetml/2006/main">
  <sheetPr>
    <tabColor rgb="00D1D5DB"/>
    <outlinePr summaryBelow="1" summaryRight="1"/>
    <pageSetUpPr fitToPage="1"/>
  </sheetPr>
  <dimension ref="A1:L4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22" customWidth="1" min="3" max="3"/>
    <col width="9" customWidth="1" min="4" max="4"/>
    <col width="10" customWidth="1" min="5" max="5"/>
    <col width="52" customWidth="1" min="6" max="6"/>
    <col width="22" customWidth="1" min="7" max="7"/>
    <col width="30" customWidth="1" min="8" max="8"/>
    <col width="9" customWidth="1" min="9" max="9"/>
    <col width="52" customWidth="1" min="10" max="10"/>
    <col width="30" customWidth="1" min="11" max="11"/>
    <col width="11" customWidth="1" min="12" max="12"/>
  </cols>
  <sheetData>
    <row r="1" ht="26" customHeight="1">
      <c r="A1" s="1" t="inlineStr">
        <is>
          <t>Coding plans</t>
        </is>
      </c>
    </row>
    <row r="2">
      <c r="A2" s="2" t="inlineStr">
        <is>
          <t>Subscription prices and limits, as each vendor states them.</t>
        </is>
      </c>
    </row>
    <row r="4" ht="30" customHeight="1">
      <c r="A4" s="12" t="inlineStr">
        <is>
          <t>Vendor</t>
        </is>
      </c>
      <c r="B4" s="12" t="inlineStr">
        <is>
          <t>Product</t>
        </is>
      </c>
      <c r="C4" s="12" t="inlineStr">
        <is>
          <t>Plan</t>
        </is>
      </c>
      <c r="D4" s="12" t="inlineStr">
        <is>
          <t>$/mo</t>
        </is>
      </c>
      <c r="E4" s="12" t="inlineStr">
        <is>
          <t>$/mo yearly</t>
        </is>
      </c>
      <c r="F4" s="12" t="inlineStr">
        <is>
          <t>Stated limits</t>
        </is>
      </c>
      <c r="G4" s="12" t="inlineStr">
        <is>
          <t>Reset</t>
        </is>
      </c>
      <c r="H4" s="12" t="inlineStr">
        <is>
          <t>Models</t>
        </is>
      </c>
      <c r="I4" s="12" t="inlineStr">
        <is>
          <t>Status</t>
        </is>
      </c>
      <c r="J4" s="12" t="inlineStr">
        <is>
          <t>Notes</t>
        </is>
      </c>
      <c r="K4" s="12" t="inlineStr">
        <is>
          <t>Source</t>
        </is>
      </c>
      <c r="L4" s="12" t="inlineStr">
        <is>
          <t>Checked</t>
        </is>
      </c>
    </row>
    <row r="5">
      <c r="A5" s="32" t="inlineStr">
        <is>
          <t>Anthropic</t>
        </is>
      </c>
      <c r="B5" s="32" t="inlineStr">
        <is>
          <t>Claude Code</t>
        </is>
      </c>
      <c r="C5" s="32" t="inlineStr">
        <is>
          <t>Pro</t>
        </is>
      </c>
      <c r="D5" s="33" t="n">
        <v>20</v>
      </c>
      <c r="E5" s="33" t="n">
        <v>17</v>
      </c>
      <c r="F5" s="34" t="inlineStr">
        <is>
          <t>At least 5x Free usage per 5-hour session; weekly limits on top; no fixed message count</t>
        </is>
      </c>
      <c r="G5" s="34" t="inlineStr">
        <is>
          <t>Rolling 5-hour session + weekly</t>
        </is>
      </c>
      <c r="H5" s="34" t="inlineStr">
        <is>
          <t>Opus, Sonnet, Haiku, Fable (usage credits only)</t>
        </is>
      </c>
      <c r="I5" s="32" t="inlineStr">
        <is>
          <t>open</t>
        </is>
      </c>
      <c r="J5" s="34" t="inlineStr">
        <is>
          <t>$17/mo billed annually ($200/yr). Shared pool with Claude chat.</t>
        </is>
      </c>
      <c r="K5" s="35" t="inlineStr">
        <is>
          <t>https://claude.com/pricing</t>
        </is>
      </c>
      <c r="L5" s="36" t="n">
        <v>46318</v>
      </c>
    </row>
    <row r="6">
      <c r="A6" s="32" t="inlineStr">
        <is>
          <t>Anthropic</t>
        </is>
      </c>
      <c r="B6" s="32" t="inlineStr">
        <is>
          <t>Claude Code</t>
        </is>
      </c>
      <c r="C6" s="32" t="inlineStr">
        <is>
          <t>Max 5x</t>
        </is>
      </c>
      <c r="D6" s="33" t="n">
        <v>100</v>
      </c>
      <c r="E6" s="37" t="inlineStr">
        <is>
          <t>unknown</t>
        </is>
      </c>
      <c r="F6" s="34" t="inlineStr">
        <is>
          <t>5x Pro usage per 5-hour session; weekly limits; Fable up to 50% of weekly limits; $100/mo API credits</t>
        </is>
      </c>
      <c r="G6" s="34" t="inlineStr">
        <is>
          <t>Rolling 5-hour session + weekly</t>
        </is>
      </c>
      <c r="H6" s="34" t="inlineStr">
        <is>
          <t>Opus, Sonnet, Haiku, Fable</t>
        </is>
      </c>
      <c r="I6" s="32" t="inlineStr">
        <is>
          <t>open</t>
        </is>
      </c>
      <c r="J6" s="34" t="inlineStr">
        <is>
          <t>Monthly billing only. Exact token/message caps unknown.</t>
        </is>
      </c>
      <c r="K6" s="35" t="inlineStr">
        <is>
          <t>https://claude.com/pricing</t>
        </is>
      </c>
      <c r="L6" s="36" t="n">
        <v>46318</v>
      </c>
    </row>
    <row r="7">
      <c r="A7" s="32" t="inlineStr">
        <is>
          <t>Anthropic</t>
        </is>
      </c>
      <c r="B7" s="32" t="inlineStr">
        <is>
          <t>Claude Code</t>
        </is>
      </c>
      <c r="C7" s="32" t="inlineStr">
        <is>
          <t>Max 20x</t>
        </is>
      </c>
      <c r="D7" s="33" t="n">
        <v>200</v>
      </c>
      <c r="E7" s="37" t="inlineStr">
        <is>
          <t>unknown</t>
        </is>
      </c>
      <c r="F7" s="34" t="inlineStr">
        <is>
          <t>20x Pro usage per 5-hour session; weekly limits; Fable up to 50% of weekly limits; $200/mo API credits</t>
        </is>
      </c>
      <c r="G7" s="34" t="inlineStr">
        <is>
          <t>Rolling 5-hour session + weekly</t>
        </is>
      </c>
      <c r="H7" s="34" t="inlineStr">
        <is>
          <t>Opus, Sonnet, Haiku, Fable</t>
        </is>
      </c>
      <c r="I7" s="32" t="inlineStr">
        <is>
          <t>open</t>
        </is>
      </c>
      <c r="J7" s="34" t="inlineStr">
        <is>
          <t>Price $200 per pricing table ('From $100'; $200 API credits tier). Exact caps unknown.</t>
        </is>
      </c>
      <c r="K7" s="35" t="inlineStr">
        <is>
          <t>https://claude.com/pricing</t>
        </is>
      </c>
      <c r="L7" s="36" t="n">
        <v>46318</v>
      </c>
    </row>
    <row r="8">
      <c r="A8" s="32" t="inlineStr">
        <is>
          <t>OpenAI</t>
        </is>
      </c>
      <c r="B8" s="32" t="inlineStr">
        <is>
          <t>Codex</t>
        </is>
      </c>
      <c r="C8" s="32" t="inlineStr">
        <is>
          <t>Plus</t>
        </is>
      </c>
      <c r="D8" s="33" t="n">
        <v>20</v>
      </c>
      <c r="E8" s="37" t="inlineStr">
        <is>
          <t>unknown</t>
        </is>
      </c>
      <c r="F8" s="34" t="inlineStr">
        <is>
          <t>Est. local messages/5h: GPT-6.1 Sol 15-160, GPT-6 Sol 15-150, GPT-6 Astra 5-45 (limited), GPT-6 Luna 350-3,000; weekly limits may apply</t>
        </is>
      </c>
      <c r="G8" s="34" t="inlineStr">
        <is>
          <t>5-hour + weekly</t>
        </is>
      </c>
      <c r="H8" s="34" t="inlineStr">
        <is>
          <t>GPT-6.1 Sol, GPT-6 Sol, GPT-6 Luna, GPT-6 Astra (limited)</t>
        </is>
      </c>
      <c r="I8" s="32" t="inlineStr">
        <is>
          <t>open</t>
        </is>
      </c>
      <c r="J8" s="34" t="inlineStr">
        <is>
          <t>Estimates, not fixed limits.</t>
        </is>
      </c>
      <c r="K8" s="35" t="inlineStr">
        <is>
          <t>https://developers.openai.com/codex/pricing</t>
        </is>
      </c>
      <c r="L8" s="36" t="n">
        <v>46318</v>
      </c>
    </row>
    <row r="9">
      <c r="A9" s="32" t="inlineStr">
        <is>
          <t>OpenAI</t>
        </is>
      </c>
      <c r="B9" s="32" t="inlineStr">
        <is>
          <t>Codex</t>
        </is>
      </c>
      <c r="C9" s="32" t="inlineStr">
        <is>
          <t>Pro 100</t>
        </is>
      </c>
      <c r="D9" s="33" t="n">
        <v>100</v>
      </c>
      <c r="E9" s="37" t="inlineStr">
        <is>
          <t>unknown</t>
        </is>
      </c>
      <c r="F9" s="34" t="inlineStr">
        <is>
          <t>No 5-hour limit; included allowance (weekly); relative size vs Plus not stated on official page</t>
        </is>
      </c>
      <c r="G9" s="34" t="inlineStr">
        <is>
          <t>Weekly</t>
        </is>
      </c>
      <c r="H9" s="34" t="inlineStr">
        <is>
          <t>GPT-6.1 Sol, GPT-6 Sol, GPT-6 Luna, GPT-6 Astra</t>
        </is>
      </c>
      <c r="I9" s="32" t="inlineStr">
        <is>
          <t>open</t>
        </is>
      </c>
      <c r="J9" s="34" t="inlineStr">
        <is>
          <t>Third parties report ~5x Plus (unverified officially).</t>
        </is>
      </c>
      <c r="K9" s="35" t="inlineStr">
        <is>
          <t>https://help.openai.com/en/articles/9793128-about-chatgpt-pro-tiers</t>
        </is>
      </c>
      <c r="L9" s="36" t="n">
        <v>46318</v>
      </c>
    </row>
    <row r="10">
      <c r="A10" s="32" t="inlineStr">
        <is>
          <t>OpenAI</t>
        </is>
      </c>
      <c r="B10" s="32" t="inlineStr">
        <is>
          <t>Codex</t>
        </is>
      </c>
      <c r="C10" s="32" t="inlineStr">
        <is>
          <t>Pro 200</t>
        </is>
      </c>
      <c r="D10" s="33" t="n">
        <v>200</v>
      </c>
      <c r="E10" s="37" t="inlineStr">
        <is>
          <t>unknown</t>
        </is>
      </c>
      <c r="F10" s="34" t="inlineStr">
        <is>
          <t>No 5-hour limit; more than Pro 100; new subs get lower allowance than legacy Pro 200</t>
        </is>
      </c>
      <c r="G10" s="34" t="inlineStr">
        <is>
          <t>Weekly</t>
        </is>
      </c>
      <c r="H10" s="34" t="inlineStr">
        <is>
          <t>GPT-6.1 Sol, GPT-6 Sol, GPT-6 Luna, GPT-6 Astra</t>
        </is>
      </c>
      <c r="I10" s="32" t="inlineStr">
        <is>
          <t>open</t>
        </is>
      </c>
      <c r="J10" s="34" t="inlineStr">
        <is>
          <t>Grandfathered (active Sep 22-29 2026) keep old allowance through Oct 29 2026. ~10x vs 20x Plus is third-party/X-reported.</t>
        </is>
      </c>
      <c r="K10" s="35" t="inlineStr">
        <is>
          <t>https://help.openai.com/en/articles/9793128-about-chatgpt-pro-tiers</t>
        </is>
      </c>
      <c r="L10" s="36" t="n">
        <v>46318</v>
      </c>
    </row>
    <row r="11">
      <c r="A11" s="32" t="inlineStr">
        <is>
          <t>OpenAI</t>
        </is>
      </c>
      <c r="B11" s="32" t="inlineStr">
        <is>
          <t>Codex</t>
        </is>
      </c>
      <c r="C11" s="32" t="inlineStr">
        <is>
          <t>Pro 500</t>
        </is>
      </c>
      <c r="D11" s="33" t="n">
        <v>500</v>
      </c>
      <c r="E11" s="37" t="inlineStr">
        <is>
          <t>unknown</t>
        </is>
      </c>
      <c r="F11" s="34" t="inlineStr">
        <is>
          <t>No 5-hour limit; highest included usage; Ultrafast (8x included usage rate, 6x credit rate)</t>
        </is>
      </c>
      <c r="G11" s="34" t="inlineStr">
        <is>
          <t>Weekly</t>
        </is>
      </c>
      <c r="H11" s="34" t="inlineStr">
        <is>
          <t>GPT-6.1 Sol, GPT-6 Sol, GPT-6 Luna, GPT-6 Astra, Ultrafast</t>
        </is>
      </c>
      <c r="I11" s="32" t="inlineStr">
        <is>
          <t>open</t>
        </is>
      </c>
      <c r="J11" s="34" t="inlineStr"/>
      <c r="K11" s="35" t="inlineStr">
        <is>
          <t>https://help.openai.com/en/articles/9793128-about-chatgpt-pro-tiers</t>
        </is>
      </c>
      <c r="L11" s="36" t="n">
        <v>46318</v>
      </c>
    </row>
    <row r="12">
      <c r="A12" s="32" t="inlineStr">
        <is>
          <t>OpenAI</t>
        </is>
      </c>
      <c r="B12" s="32" t="inlineStr">
        <is>
          <t>Codex</t>
        </is>
      </c>
      <c r="C12" s="32" t="inlineStr">
        <is>
          <t>Business (Standard seat)</t>
        </is>
      </c>
      <c r="D12" s="33" t="n">
        <v>25</v>
      </c>
      <c r="E12" s="33" t="n">
        <v>20</v>
      </c>
      <c r="F12" s="34" t="inlineStr">
        <is>
          <t>Same 5-hour estimates as Plus; weekly may apply</t>
        </is>
      </c>
      <c r="G12" s="34" t="inlineStr">
        <is>
          <t>5-hour + weekly</t>
        </is>
      </c>
      <c r="H12" s="34" t="inlineStr">
        <is>
          <t>GPT-6.1 Sol, GPT-6 Sol, GPT-6 Luna, GPT-6 Astra (limited)</t>
        </is>
      </c>
      <c r="I12" s="32" t="inlineStr">
        <is>
          <t>open</t>
        </is>
      </c>
      <c r="J12" s="34" t="inlineStr">
        <is>
          <t>$25/user/mo billed monthly; $20/user/mo billed annually (2+ users), per developers.openai.com/codex/pricing. A $100 Business tier is mentioned on chatgpt.com/codex/pricing, details unknown.</t>
        </is>
      </c>
      <c r="K12" s="35" t="inlineStr">
        <is>
          <t>https://developers.openai.com/codex/pricing</t>
        </is>
      </c>
      <c r="L12" s="36" t="n">
        <v>46318</v>
      </c>
    </row>
    <row r="13">
      <c r="A13" s="32" t="inlineStr">
        <is>
          <t>Cursor (X Subscription)</t>
        </is>
      </c>
      <c r="B13" s="32" t="inlineStr">
        <is>
          <t>Cursor + Grok</t>
        </is>
      </c>
      <c r="C13" s="32" t="inlineStr">
        <is>
          <t>Free</t>
        </is>
      </c>
      <c r="D13" s="33" t="n">
        <v>0</v>
      </c>
      <c r="E13" s="37" t="inlineStr">
        <is>
          <t>unknown</t>
        </is>
      </c>
      <c r="F13" s="34" t="inlineStr">
        <is>
          <t>Limited agent/chat requests</t>
        </is>
      </c>
      <c r="G13" s="34" t="inlineStr">
        <is>
          <t>unknown</t>
        </is>
      </c>
      <c r="H13" s="34" t="inlineStr">
        <is>
          <t>Grok models</t>
        </is>
      </c>
      <c r="I13" s="32" t="inlineStr">
        <is>
          <t>open</t>
        </is>
      </c>
      <c r="J13" s="34" t="inlineStr"/>
      <c r="K13" s="35" t="inlineStr">
        <is>
          <t>https://cursor.com/pricing</t>
        </is>
      </c>
      <c r="L13" s="36" t="n">
        <v>46318</v>
      </c>
    </row>
    <row r="14">
      <c r="A14" s="32" t="inlineStr">
        <is>
          <t>Cursor (X Subscription)</t>
        </is>
      </c>
      <c r="B14" s="32" t="inlineStr">
        <is>
          <t>Cursor + Grok</t>
        </is>
      </c>
      <c r="C14" s="32" t="inlineStr">
        <is>
          <t>Plus</t>
        </is>
      </c>
      <c r="D14" s="33" t="n">
        <v>8</v>
      </c>
      <c r="E14" s="37" t="inlineStr">
        <is>
          <t>unknown</t>
        </is>
      </c>
      <c r="F14" s="34" t="inlineStr">
        <is>
          <t>Basic pool shared across Cursor and Grok</t>
        </is>
      </c>
      <c r="G14" s="34" t="inlineStr">
        <is>
          <t>Weekly refresh</t>
        </is>
      </c>
      <c r="H14" s="34" t="inlineStr">
        <is>
          <t>Grok models only</t>
        </is>
      </c>
      <c r="I14" s="32" t="inlineStr">
        <is>
          <t>open</t>
        </is>
      </c>
      <c r="J14" s="34" t="inlineStr"/>
      <c r="K14" s="35" t="inlineStr">
        <is>
          <t>https://cursor.com/pricing</t>
        </is>
      </c>
      <c r="L14" s="36" t="n">
        <v>46318</v>
      </c>
    </row>
    <row r="15">
      <c r="A15" s="32" t="inlineStr">
        <is>
          <t>Cursor (X Subscription)</t>
        </is>
      </c>
      <c r="B15" s="32" t="inlineStr">
        <is>
          <t>Cursor + Grok</t>
        </is>
      </c>
      <c r="C15" s="32" t="inlineStr">
        <is>
          <t>Premium</t>
        </is>
      </c>
      <c r="D15" s="33" t="n">
        <v>30</v>
      </c>
      <c r="E15" s="37" t="inlineStr">
        <is>
          <t>unknown</t>
        </is>
      </c>
      <c r="F15" s="34" t="inlineStr">
        <is>
          <t>4x Plus usage; third-party models at API list price, not included</t>
        </is>
      </c>
      <c r="G15" s="34" t="inlineStr">
        <is>
          <t>Weekly refresh</t>
        </is>
      </c>
      <c r="H15" s="34" t="inlineStr">
        <is>
          <t>Latest Grok models, 3rd-party models pay-per-use</t>
        </is>
      </c>
      <c r="I15" s="32" t="inlineStr">
        <is>
          <t>open</t>
        </is>
      </c>
      <c r="J15" s="34" t="inlineStr"/>
      <c r="K15" s="35" t="inlineStr">
        <is>
          <t>https://cursor.com/pricing</t>
        </is>
      </c>
      <c r="L15" s="36" t="n">
        <v>46318</v>
      </c>
    </row>
    <row r="16">
      <c r="A16" s="32" t="inlineStr">
        <is>
          <t>Cursor (X Subscription)</t>
        </is>
      </c>
      <c r="B16" s="32" t="inlineStr">
        <is>
          <t>Cursor + Grok</t>
        </is>
      </c>
      <c r="C16" s="32" t="inlineStr">
        <is>
          <t>Super</t>
        </is>
      </c>
      <c r="D16" s="33" t="n">
        <v>100</v>
      </c>
      <c r="E16" s="37" t="inlineStr">
        <is>
          <t>unknown</t>
        </is>
      </c>
      <c r="F16" s="34" t="inlineStr">
        <is>
          <t>15x Plus; priority at peak</t>
        </is>
      </c>
      <c r="G16" s="34" t="inlineStr">
        <is>
          <t>Weekly refresh</t>
        </is>
      </c>
      <c r="H16" s="34" t="inlineStr">
        <is>
          <t>Grok models, 3rd-party pay-per-use</t>
        </is>
      </c>
      <c r="I16" s="32" t="inlineStr">
        <is>
          <t>open</t>
        </is>
      </c>
      <c r="J16" s="34" t="inlineStr"/>
      <c r="K16" s="35" t="inlineStr">
        <is>
          <t>https://cursor.com/pricing</t>
        </is>
      </c>
      <c r="L16" s="36" t="n">
        <v>46318</v>
      </c>
    </row>
    <row r="17">
      <c r="A17" s="32" t="inlineStr">
        <is>
          <t>Cursor (X Subscription)</t>
        </is>
      </c>
      <c r="B17" s="32" t="inlineStr">
        <is>
          <t>Cursor + Grok</t>
        </is>
      </c>
      <c r="C17" s="32" t="inlineStr">
        <is>
          <t>Ultra</t>
        </is>
      </c>
      <c r="D17" s="33" t="n">
        <v>200</v>
      </c>
      <c r="E17" s="37" t="inlineStr">
        <is>
          <t>unknown</t>
        </is>
      </c>
      <c r="F17" s="34" t="inlineStr">
        <is>
          <t>50x Plus; earliest access</t>
        </is>
      </c>
      <c r="G17" s="34" t="inlineStr">
        <is>
          <t>Weekly refresh</t>
        </is>
      </c>
      <c r="H17" s="34" t="inlineStr">
        <is>
          <t>Grok models, 3rd-party pay-per-use</t>
        </is>
      </c>
      <c r="I17" s="32" t="inlineStr">
        <is>
          <t>open</t>
        </is>
      </c>
      <c r="J17" s="34" t="inlineStr"/>
      <c r="K17" s="35" t="inlineStr">
        <is>
          <t>https://cursor.com/pricing</t>
        </is>
      </c>
      <c r="L17" s="36" t="n">
        <v>46318</v>
      </c>
    </row>
    <row r="18">
      <c r="A18" s="32" t="inlineStr">
        <is>
          <t>Cursor</t>
        </is>
      </c>
      <c r="B18" s="32" t="inlineStr">
        <is>
          <t>Cursor</t>
        </is>
      </c>
      <c r="C18" s="32" t="inlineStr">
        <is>
          <t>Pro (legacy $20)</t>
        </is>
      </c>
      <c r="D18" s="33" t="n">
        <v>20</v>
      </c>
      <c r="E18" s="37" t="inlineStr">
        <is>
          <t>unknown</t>
        </is>
      </c>
      <c r="F18" s="34" t="inlineStr">
        <is>
          <t>unknown</t>
        </is>
      </c>
      <c r="G18" s="34" t="inlineStr">
        <is>
          <t>unknown</t>
        </is>
      </c>
      <c r="H18" s="34" t="inlineStr">
        <is>
          <t>unknown</t>
        </is>
      </c>
      <c r="I18" s="32" t="inlineStr">
        <is>
          <t>open</t>
        </is>
      </c>
      <c r="J18" s="34" t="inlineStr">
        <is>
          <t>Not on official pricing page anymore; reportedly closed to new signups Oct 12 2026 (third-party).</t>
        </is>
      </c>
      <c r="K18" s="35" t="inlineStr">
        <is>
          <t>https://cursor.com/pricing</t>
        </is>
      </c>
      <c r="L18" s="36" t="n">
        <v>46318</v>
      </c>
    </row>
    <row r="19">
      <c r="A19" s="32" t="inlineStr">
        <is>
          <t>Cursor</t>
        </is>
      </c>
      <c r="B19" s="32" t="inlineStr">
        <is>
          <t>Cursor</t>
        </is>
      </c>
      <c r="C19" s="32" t="inlineStr">
        <is>
          <t>Pro+ (legacy)</t>
        </is>
      </c>
      <c r="D19" s="33" t="n">
        <v>60</v>
      </c>
      <c r="E19" s="37" t="inlineStr">
        <is>
          <t>unknown</t>
        </is>
      </c>
      <c r="F19" s="34" t="inlineStr">
        <is>
          <t>unknown</t>
        </is>
      </c>
      <c r="G19" s="34" t="inlineStr">
        <is>
          <t>unknown</t>
        </is>
      </c>
      <c r="H19" s="34" t="inlineStr">
        <is>
          <t>unknown</t>
        </is>
      </c>
      <c r="I19" s="32" t="inlineStr">
        <is>
          <t>open</t>
        </is>
      </c>
      <c r="J19" s="34" t="inlineStr">
        <is>
          <t>Legacy plan: keeps working for existing subscribers; new customers start on The X Subscription. Cursor lists Super ($100/mo) as the comparable tier. Includes Cursor Models + Other Models pools (more than Pro); pools reset with the monthly billing cycle.</t>
        </is>
      </c>
      <c r="K19" s="35" t="inlineStr">
        <is>
          <t>https://cursor.com/docs/account/pricing/legacy-cursor-plans</t>
        </is>
      </c>
      <c r="L19" s="36" t="n">
        <v>46318</v>
      </c>
    </row>
    <row r="20">
      <c r="A20" s="32" t="inlineStr">
        <is>
          <t>Cognition</t>
        </is>
      </c>
      <c r="B20" s="32" t="inlineStr">
        <is>
          <t>Devin</t>
        </is>
      </c>
      <c r="C20" s="32" t="inlineStr">
        <is>
          <t>Free</t>
        </is>
      </c>
      <c r="D20" s="33" t="n">
        <v>0</v>
      </c>
      <c r="E20" s="37" t="inlineStr">
        <is>
          <t>unknown</t>
        </is>
      </c>
      <c r="F20" s="34" t="inlineStr">
        <is>
          <t>Light agent quota; unlimited Tab completions and inline edits</t>
        </is>
      </c>
      <c r="G20" s="34" t="inlineStr">
        <is>
          <t>Daily + weekly (calendar date)</t>
        </is>
      </c>
      <c r="H20" s="34" t="inlineStr">
        <is>
          <t>Limited model availability, SWE-2 (slow)</t>
        </is>
      </c>
      <c r="I20" s="32" t="inlineStr">
        <is>
          <t>open</t>
        </is>
      </c>
      <c r="J20" s="34" t="inlineStr">
        <is>
          <t>No extra usage: when the quota runs out, wait for the next daily or weekly reset. Free models don't count against quota.</t>
        </is>
      </c>
      <c r="K20" s="35" t="inlineStr">
        <is>
          <t>https://devin.ai/pricing</t>
        </is>
      </c>
      <c r="L20" s="36" t="n">
        <v>46318</v>
      </c>
    </row>
    <row r="21">
      <c r="A21" s="32" t="inlineStr">
        <is>
          <t>Cognition</t>
        </is>
      </c>
      <c r="B21" s="32" t="inlineStr">
        <is>
          <t>Devin</t>
        </is>
      </c>
      <c r="C21" s="32" t="inlineStr">
        <is>
          <t>Pro</t>
        </is>
      </c>
      <c r="D21" s="33" t="n">
        <v>20</v>
      </c>
      <c r="E21" s="37" t="inlineStr">
        <is>
          <t>unknown</t>
        </is>
      </c>
      <c r="F21" s="34" t="inlineStr">
        <is>
          <t>Daily + weekly quota shared across Devin Desktop, Devin Cloud and Devin CLI; size not published</t>
        </is>
      </c>
      <c r="G21" s="34" t="inlineStr">
        <is>
          <t>Daily + weekly (calendar date)</t>
        </is>
      </c>
      <c r="H21" s="34" t="inlineStr">
        <is>
          <t>Frontier models from OpenAI, Anthropic, Google and SpaceXAI, Open-source models, SWE-2 (free)</t>
        </is>
      </c>
      <c r="I21" s="32" t="inlineStr">
        <is>
          <t>open</t>
        </is>
      </c>
      <c r="J21" s="34" t="inlineStr">
        <is>
          <t>Quota is token-based: cost per token varies by model. The daily quota is more than 1/7 of the weekly. Extra usage at API list prices from prepaid on-demand credits (never expire). Up to 10 concurrent cloud sessions. Windsurf's Mar 2026 estimate: 7–27 Premium Plus (Opus 4.6, GPT-5.4) or 47–190 lightweight messages/day.</t>
        </is>
      </c>
      <c r="K21" s="35" t="inlineStr">
        <is>
          <t>https://docs.devin.ai/admin/billing/self-serve</t>
        </is>
      </c>
      <c r="L21" s="36" t="n">
        <v>46318</v>
      </c>
    </row>
    <row r="22">
      <c r="A22" s="32" t="inlineStr">
        <is>
          <t>Cognition</t>
        </is>
      </c>
      <c r="B22" s="32" t="inlineStr">
        <is>
          <t>Devin</t>
        </is>
      </c>
      <c r="C22" s="32" t="inlineStr">
        <is>
          <t>Max</t>
        </is>
      </c>
      <c r="D22" s="33" t="n">
        <v>200</v>
      </c>
      <c r="E22" s="37" t="inlineStr">
        <is>
          <t>unknown</t>
        </is>
      </c>
      <c r="F22" s="34" t="inlineStr">
        <is>
          <t>'Significantly higher' weekly quota than Pro, no daily cap; size not published</t>
        </is>
      </c>
      <c r="G22" s="34" t="inlineStr">
        <is>
          <t>Weekly (calendar date)</t>
        </is>
      </c>
      <c r="H22" s="34" t="inlineStr">
        <is>
          <t>Frontier models from OpenAI, Anthropic, Google and SpaceXAI, Open-source models, SWE-2 (free)</t>
        </is>
      </c>
      <c r="I22" s="32" t="inlineStr">
        <is>
          <t>open</t>
        </is>
      </c>
      <c r="J22" s="34" t="inlineStr">
        <is>
          <t>Daily cap removed 2026-04-06. Extra usage at API list prices. Up to 10 concurrent cloud sessions. Windsurf's Mar 2026 estimate (when Max still had a daily window): 42–170 Premium Plus messages/day.</t>
        </is>
      </c>
      <c r="K22" s="35" t="inlineStr">
        <is>
          <t>https://docs.devin.ai/admin/billing/self-serve</t>
        </is>
      </c>
      <c r="L22" s="36" t="n">
        <v>46318</v>
      </c>
    </row>
    <row r="23">
      <c r="A23" s="32" t="inlineStr">
        <is>
          <t>Cognition</t>
        </is>
      </c>
      <c r="B23" s="32" t="inlineStr">
        <is>
          <t>Devin</t>
        </is>
      </c>
      <c r="C23" s="32" t="inlineStr">
        <is>
          <t>Teams (full seat)</t>
        </is>
      </c>
      <c r="D23" s="33" t="n">
        <v>40</v>
      </c>
      <c r="E23" s="37" t="inlineStr">
        <is>
          <t>unknown</t>
        </is>
      </c>
      <c r="F23" s="34" t="inlineStr">
        <is>
          <t>Pro-equivalent daily + weekly quota per full seat; on-demand credits shared by the team</t>
        </is>
      </c>
      <c r="G23" s="34" t="inlineStr">
        <is>
          <t>Daily + weekly (calendar date)</t>
        </is>
      </c>
      <c r="H23" s="34" t="inlineStr">
        <is>
          <t>Frontier models from OpenAI, Anthropic, Google and SpaceXAI, Open-source models, SWE-2 (free)</t>
        </is>
      </c>
      <c r="I23" s="32" t="inlineStr">
        <is>
          <t>open</t>
        </is>
      </c>
      <c r="J23" s="34" t="inlineStr">
        <is>
          <t>$80/month team minimum (two full seats, or the rest paid as prepaid credits). Up to 200 users. Free flex seats draw only from shared credits and don't include Devin Desktop. Unlimited concurrent sessions.</t>
        </is>
      </c>
      <c r="K23" s="35" t="inlineStr">
        <is>
          <t>https://docs.devin.ai/admin/billing/self-serve</t>
        </is>
      </c>
      <c r="L23" s="36" t="n">
        <v>46318</v>
      </c>
    </row>
    <row r="24">
      <c r="A24" s="32" t="inlineStr">
        <is>
          <t>Cognition</t>
        </is>
      </c>
      <c r="B24" s="32" t="inlineStr">
        <is>
          <t>Devin</t>
        </is>
      </c>
      <c r="C24" s="32" t="inlineStr">
        <is>
          <t>Windsurf Pro (legacy $15)</t>
        </is>
      </c>
      <c r="D24" s="33" t="n">
        <v>15</v>
      </c>
      <c r="E24" s="37" t="inlineStr">
        <is>
          <t>unknown</t>
        </is>
      </c>
      <c r="F24" s="34" t="inlineStr">
        <is>
          <t>Same quota system as Pro</t>
        </is>
      </c>
      <c r="G24" s="34" t="inlineStr">
        <is>
          <t>Daily + weekly (calendar date)</t>
        </is>
      </c>
      <c r="H24" s="34" t="inlineStr">
        <is>
          <t>unknown</t>
        </is>
      </c>
      <c r="I24" s="32" t="inlineStr">
        <is>
          <t>closed</t>
        </is>
      </c>
      <c r="J24" s="34" t="inlineStr">
        <is>
          <t>Existing Windsurf Pro subscribers keep $15/mo indefinitely since the 2026-03-19 switch to quotas. Not sold to new users.</t>
        </is>
      </c>
      <c r="K24" s="35" t="inlineStr">
        <is>
          <t>https://docs.devin.ai/desktop/accounts/quota</t>
        </is>
      </c>
      <c r="L24" s="36" t="n">
        <v>46318</v>
      </c>
    </row>
    <row r="25">
      <c r="A25" s="32" t="inlineStr">
        <is>
          <t>Cognition</t>
        </is>
      </c>
      <c r="B25" s="32" t="inlineStr">
        <is>
          <t>Devin</t>
        </is>
      </c>
      <c r="C25" s="32" t="inlineStr">
        <is>
          <t>Windsurf Teams (legacy $30/seat)</t>
        </is>
      </c>
      <c r="D25" s="33" t="n">
        <v>30</v>
      </c>
      <c r="E25" s="37" t="inlineStr">
        <is>
          <t>unknown</t>
        </is>
      </c>
      <c r="F25" s="34" t="inlineStr">
        <is>
          <t>Same quota system as Teams</t>
        </is>
      </c>
      <c r="G25" s="34" t="inlineStr">
        <is>
          <t>Daily + weekly (calendar date)</t>
        </is>
      </c>
      <c r="H25" s="34" t="inlineStr">
        <is>
          <t>unknown</t>
        </is>
      </c>
      <c r="I25" s="32" t="inlineStr">
        <is>
          <t>closed</t>
        </is>
      </c>
      <c r="J25" s="34" t="inlineStr">
        <is>
          <t>Existing Windsurf Teams subscribers keep $30 per Developer seat indefinitely. Not sold to new users.</t>
        </is>
      </c>
      <c r="K25" s="35" t="inlineStr">
        <is>
          <t>https://docs.devin.ai/desktop/accounts/quota</t>
        </is>
      </c>
      <c r="L25" s="36" t="n">
        <v>46318</v>
      </c>
    </row>
    <row r="26">
      <c r="A26" s="32" t="inlineStr">
        <is>
          <t>GitHub</t>
        </is>
      </c>
      <c r="B26" s="32" t="inlineStr">
        <is>
          <t>Copilot</t>
        </is>
      </c>
      <c r="C26" s="32" t="inlineStr">
        <is>
          <t>Free</t>
        </is>
      </c>
      <c r="D26" s="33" t="n">
        <v>0</v>
      </c>
      <c r="E26" s="37" t="inlineStr">
        <is>
          <t>unknown</t>
        </is>
      </c>
      <c r="F26" s="34" t="inlineStr">
        <is>
          <t>Allowance of AI credits (amount not stated); 2,000 completions/month</t>
        </is>
      </c>
      <c r="G26" s="34" t="inlineStr">
        <is>
          <t>Monthly</t>
        </is>
      </c>
      <c r="H26" s="34" t="inlineStr">
        <is>
          <t>Auto model selection only</t>
        </is>
      </c>
      <c r="I26" s="32" t="inlineStr">
        <is>
          <t>open</t>
        </is>
      </c>
      <c r="J26" s="34" t="inlineStr"/>
      <c r="K26" s="35" t="inlineStr">
        <is>
          <t>https://docs.github.com/en/copilot/get-started/plans</t>
        </is>
      </c>
      <c r="L26" s="36" t="n">
        <v>46318</v>
      </c>
    </row>
    <row r="27">
      <c r="A27" s="32" t="inlineStr">
        <is>
          <t>GitHub</t>
        </is>
      </c>
      <c r="B27" s="32" t="inlineStr">
        <is>
          <t>Copilot</t>
        </is>
      </c>
      <c r="C27" s="32" t="inlineStr">
        <is>
          <t>Pro</t>
        </is>
      </c>
      <c r="D27" s="33" t="n">
        <v>10</v>
      </c>
      <c r="E27" s="37" t="inlineStr">
        <is>
          <t>unknown</t>
        </is>
      </c>
      <c r="F27" s="34" t="inlineStr">
        <is>
          <t>1,000 base + 500 flex = 1,500 AI credits/mo (1 credit=$0.01); unlimited completions</t>
        </is>
      </c>
      <c r="G27" s="34" t="inlineStr">
        <is>
          <t>Monthly</t>
        </is>
      </c>
      <c r="H27" s="34" t="inlineStr">
        <is>
          <t>A selection of models</t>
        </is>
      </c>
      <c r="I27" s="32" t="inlineStr">
        <is>
          <t>open</t>
        </is>
      </c>
      <c r="J27" s="34" t="inlineStr"/>
      <c r="K27" s="35" t="inlineStr">
        <is>
          <t>https://docs.github.com/en/copilot/get-started/plans</t>
        </is>
      </c>
      <c r="L27" s="36" t="n">
        <v>46318</v>
      </c>
    </row>
    <row r="28">
      <c r="A28" s="32" t="inlineStr">
        <is>
          <t>GitHub</t>
        </is>
      </c>
      <c r="B28" s="32" t="inlineStr">
        <is>
          <t>Copilot</t>
        </is>
      </c>
      <c r="C28" s="32" t="inlineStr">
        <is>
          <t>Pro+</t>
        </is>
      </c>
      <c r="D28" s="33" t="n">
        <v>39</v>
      </c>
      <c r="E28" s="37" t="inlineStr">
        <is>
          <t>unknown</t>
        </is>
      </c>
      <c r="F28" s="34" t="inlineStr">
        <is>
          <t>3,900 base + 3,100 flex = 7,000 AI credits/mo; unlimited completions</t>
        </is>
      </c>
      <c r="G28" s="34" t="inlineStr">
        <is>
          <t>Monthly</t>
        </is>
      </c>
      <c r="H28" s="34" t="inlineStr">
        <is>
          <t>Premium models</t>
        </is>
      </c>
      <c r="I28" s="32" t="inlineStr">
        <is>
          <t>open</t>
        </is>
      </c>
      <c r="J28" s="34" t="inlineStr"/>
      <c r="K28" s="35" t="inlineStr">
        <is>
          <t>https://docs.github.com/en/copilot/get-started/plans</t>
        </is>
      </c>
      <c r="L28" s="36" t="n">
        <v>46318</v>
      </c>
    </row>
    <row r="29">
      <c r="A29" s="32" t="inlineStr">
        <is>
          <t>GitHub</t>
        </is>
      </c>
      <c r="B29" s="32" t="inlineStr">
        <is>
          <t>Copilot</t>
        </is>
      </c>
      <c r="C29" s="32" t="inlineStr">
        <is>
          <t>Max</t>
        </is>
      </c>
      <c r="D29" s="33" t="n">
        <v>100</v>
      </c>
      <c r="E29" s="37" t="inlineStr">
        <is>
          <t>unknown</t>
        </is>
      </c>
      <c r="F29" s="34" t="inlineStr">
        <is>
          <t>10,000 base + 10,000 flex = 20,000 AI credits/mo</t>
        </is>
      </c>
      <c r="G29" s="34" t="inlineStr">
        <is>
          <t>Monthly</t>
        </is>
      </c>
      <c r="H29" s="34" t="inlineStr">
        <is>
          <t>Priority premium models</t>
        </is>
      </c>
      <c r="I29" s="32" t="inlineStr">
        <is>
          <t>open</t>
        </is>
      </c>
      <c r="J29" s="34" t="inlineStr"/>
      <c r="K29" s="35" t="inlineStr">
        <is>
          <t>https://docs.github.com/en/copilot/get-started/plans</t>
        </is>
      </c>
      <c r="L29" s="36" t="n">
        <v>46318</v>
      </c>
    </row>
    <row r="30">
      <c r="A30" s="32" t="inlineStr">
        <is>
          <t>GitHub</t>
        </is>
      </c>
      <c r="B30" s="32" t="inlineStr">
        <is>
          <t>Copilot</t>
        </is>
      </c>
      <c r="C30" s="32" t="inlineStr">
        <is>
          <t>Business</t>
        </is>
      </c>
      <c r="D30" s="33" t="n">
        <v>19</v>
      </c>
      <c r="E30" s="37" t="inlineStr">
        <is>
          <t>unknown</t>
        </is>
      </c>
      <c r="F30" s="34" t="inlineStr">
        <is>
          <t>1,900 AI credits/user/mo pooled; overage $0.01/credit</t>
        </is>
      </c>
      <c r="G30" s="34" t="inlineStr">
        <is>
          <t>Monthly</t>
        </is>
      </c>
      <c r="H30" s="34" t="inlineStr">
        <is>
          <t>Premium models</t>
        </is>
      </c>
      <c r="I30" s="32" t="inlineStr">
        <is>
          <t>open</t>
        </is>
      </c>
      <c r="J30" s="34" t="inlineStr"/>
      <c r="K30" s="35" t="inlineStr">
        <is>
          <t>https://docs.github.com/en/copilot/get-started/plans</t>
        </is>
      </c>
      <c r="L30" s="36" t="n">
        <v>46318</v>
      </c>
    </row>
    <row r="31">
      <c r="A31" s="32" t="inlineStr">
        <is>
          <t>Google</t>
        </is>
      </c>
      <c r="B31" s="32" t="inlineStr">
        <is>
          <t>Gemini Code Assist / Gemini CLI</t>
        </is>
      </c>
      <c r="C31" s="32" t="inlineStr">
        <is>
          <t>Standard</t>
        </is>
      </c>
      <c r="D31" s="33" t="n">
        <v>22.8</v>
      </c>
      <c r="E31" s="33" t="n">
        <v>19</v>
      </c>
      <c r="F31" s="34" t="inlineStr">
        <is>
          <t>1,500 agent-mode/CLI requests/user/day; 6,000 code requests/day; 960 chat requests/day; 2 req/s</t>
        </is>
      </c>
      <c r="G31" s="34" t="inlineStr">
        <is>
          <t>Daily (Google Cloud quota reset)</t>
        </is>
      </c>
      <c r="H31" s="34" t="inlineStr">
        <is>
          <t>unknown</t>
        </is>
      </c>
      <c r="I31" s="32" t="inlineStr">
        <is>
          <t>closed</t>
        </is>
      </c>
      <c r="J31" s="34" t="inlineStr">
        <is>
          <t>$22.80/user/mo monthly; $19/user/mo with upfront annual commitment (codeassist.google). New subscriptions no longer sold since 2026-10-09; existing ones auto-renew through the rest of 2026, auto-renewal ends in 2027 (GCA release notes). Quotas from developers.google.com/gemini-code-assist/resources/quotas.</t>
        </is>
      </c>
      <c r="K31" s="35" t="inlineStr">
        <is>
          <t>https://codeassist.google/</t>
        </is>
      </c>
      <c r="L31" s="36" t="n">
        <v>46318</v>
      </c>
    </row>
    <row r="32">
      <c r="A32" s="32" t="inlineStr">
        <is>
          <t>Google</t>
        </is>
      </c>
      <c r="B32" s="32" t="inlineStr">
        <is>
          <t>Gemini Code Assist / Gemini CLI</t>
        </is>
      </c>
      <c r="C32" s="32" t="inlineStr">
        <is>
          <t>Enterprise</t>
        </is>
      </c>
      <c r="D32" s="33" t="n">
        <v>54</v>
      </c>
      <c r="E32" s="33" t="n">
        <v>45</v>
      </c>
      <c r="F32" s="34" t="inlineStr">
        <is>
          <t>2,000 agent-mode/CLI requests/user/day</t>
        </is>
      </c>
      <c r="G32" s="34" t="inlineStr">
        <is>
          <t>Daily</t>
        </is>
      </c>
      <c r="H32" s="34" t="inlineStr">
        <is>
          <t>unknown</t>
        </is>
      </c>
      <c r="I32" s="32" t="inlineStr">
        <is>
          <t>closed</t>
        </is>
      </c>
      <c r="J32" s="34" t="inlineStr">
        <is>
          <t>$54/user/mo monthly; $45/user/mo with upfront annual commitment (codeassist.google). New subscriptions no longer sold since 2026-10-09; existing ones auto-renew through the rest of 2026, auto-renewal ends in 2027 (GCA release notes). Quotas from developers.google.com/gemini-code-assist/resources/quotas.</t>
        </is>
      </c>
      <c r="K32" s="35" t="inlineStr">
        <is>
          <t>https://codeassist.google/</t>
        </is>
      </c>
      <c r="L32" s="36" t="n">
        <v>46318</v>
      </c>
    </row>
    <row r="33">
      <c r="A33" s="32" t="inlineStr">
        <is>
          <t>Google</t>
        </is>
      </c>
      <c r="B33" s="32" t="inlineStr">
        <is>
          <t>Gemini CLI</t>
        </is>
      </c>
      <c r="C33" s="32" t="inlineStr">
        <is>
          <t>Free / individual (Google login)</t>
        </is>
      </c>
      <c r="D33" s="33" t="n">
        <v>0</v>
      </c>
      <c r="E33" s="37" t="inlineStr">
        <is>
          <t>unknown</t>
        </is>
      </c>
      <c r="F33" s="34" t="inlineStr">
        <is>
          <t>unknown</t>
        </is>
      </c>
      <c r="G33" s="34" t="inlineStr">
        <is>
          <t>unknown</t>
        </is>
      </c>
      <c r="H33" s="34" t="inlineStr">
        <is>
          <t>unknown</t>
        </is>
      </c>
      <c r="I33" s="32" t="inlineStr">
        <is>
          <t>retired</t>
        </is>
      </c>
      <c r="J33" s="34" t="inlineStr">
        <is>
          <t>Retired 2026-06-18: for the unpaid tier (Gemini Code Assist for individuals) and Google One users, Gemini CLI and the Code Assist IDE extensions were replaced by Antigravity CLI / Antigravity (banners on codeassist.google and geminicli.com).</t>
        </is>
      </c>
      <c r="K33" s="35" t="inlineStr">
        <is>
          <t>https://codeassist.google/</t>
        </is>
      </c>
      <c r="L33" s="36" t="n">
        <v>46318</v>
      </c>
    </row>
    <row r="34">
      <c r="A34" s="32" t="inlineStr">
        <is>
          <t>Z.ai (Zhipu)</t>
        </is>
      </c>
      <c r="B34" s="32" t="inlineStr">
        <is>
          <t>GLM Coding Plan</t>
        </is>
      </c>
      <c r="C34" s="32" t="inlineStr">
        <is>
          <t>Lite</t>
        </is>
      </c>
      <c r="D34" s="33" t="n">
        <v>18</v>
      </c>
      <c r="E34" s="33" t="n">
        <v>12.6</v>
      </c>
      <c r="F34" s="34" t="inlineStr">
        <is>
          <t>10,000 credits per week + 2,000 per 5 hours. Credits = tokens x model multiplier (GLM-5.3 per 10k tokens: input 6.9, cached 1.7, output 24 credits). Off-peak usage costs 50% of the credits; peak is Mon-Fri 14:00-18:00 UTC+8 (23:00-03:00 PT), weekends are off-peak all day.</t>
        </is>
      </c>
      <c r="G34" s="34" t="inlineStr">
        <is>
          <t>Rolling 5-hour + weekly (7 days from subscription)</t>
        </is>
      </c>
      <c r="H34" s="34" t="inlineStr">
        <is>
          <t>GLM-5.3, GLM-5.3-Flash</t>
        </is>
      </c>
      <c r="I34" s="32" t="inlineStr">
        <is>
          <t>open</t>
        </is>
      </c>
      <c r="J34" s="34" t="inlineStr">
        <is>
          <t>$14.4/mo billed quarterly, $12.6/mo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c r="K34" s="35" t="inlineStr">
        <is>
          <t>https://z.ai/subscribe</t>
        </is>
      </c>
      <c r="L34" s="36" t="n">
        <v>46318</v>
      </c>
    </row>
    <row r="35">
      <c r="A35" s="32" t="inlineStr">
        <is>
          <t>Z.ai (Zhipu)</t>
        </is>
      </c>
      <c r="B35" s="32" t="inlineStr">
        <is>
          <t>GLM Coding Plan</t>
        </is>
      </c>
      <c r="C35" s="32" t="inlineStr">
        <is>
          <t>Pro</t>
        </is>
      </c>
      <c r="D35" s="33" t="n">
        <v>80</v>
      </c>
      <c r="E35" s="33" t="n">
        <v>56</v>
      </c>
      <c r="F35" s="34" t="inlineStr">
        <is>
          <t>60,000 credits per week + 12,000 per 5 hours (6x Lite). Credits = tokens x model multiplier (GLM-5.3 per 10k tokens: input 6.9, cached 1.7, output 24 credits). Off-peak usage costs 50% of the credits; peak is Mon-Fri 14:00-18:00 UTC+8 (23:00-03:00 PT), weekends are off-peak all day.</t>
        </is>
      </c>
      <c r="G35" s="34" t="inlineStr">
        <is>
          <t>Rolling 5-hour + weekly (7 days from subscription)</t>
        </is>
      </c>
      <c r="H35" s="34" t="inlineStr">
        <is>
          <t>GLM-5.3, GLM-5.3-Flash</t>
        </is>
      </c>
      <c r="I35" s="32" t="inlineStr">
        <is>
          <t>open</t>
        </is>
      </c>
      <c r="J35" s="34" t="inlineStr">
        <is>
          <t>$64/mo billed quarterly, $56/mo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c r="K35" s="35" t="inlineStr">
        <is>
          <t>https://z.ai/subscribe</t>
        </is>
      </c>
      <c r="L35" s="36" t="n">
        <v>46318</v>
      </c>
    </row>
    <row r="36">
      <c r="A36" s="32" t="inlineStr">
        <is>
          <t>Z.ai (Zhipu)</t>
        </is>
      </c>
      <c r="B36" s="32" t="inlineStr">
        <is>
          <t>GLM Coding Plan</t>
        </is>
      </c>
      <c r="C36" s="32" t="inlineStr">
        <is>
          <t>Max</t>
        </is>
      </c>
      <c r="D36" s="33" t="n">
        <v>168</v>
      </c>
      <c r="E36" s="33" t="n">
        <v>117.6</v>
      </c>
      <c r="F36" s="34" t="inlineStr">
        <is>
          <t>140,000 credits per week + 28,000 per 5 hours (14x Lite). Credits = tokens x model multiplier (GLM-5.3 per 10k tokens: input 6.9, cached 1.7, output 24 credits). Off-peak usage costs 50% of the credits; peak is Mon-Fri 14:00-18:00 UTC+8 (23:00-03:00 PT), weekends are off-peak all day.</t>
        </is>
      </c>
      <c r="G36" s="34" t="inlineStr">
        <is>
          <t>Rolling 5-hour + weekly (7 days from subscription)</t>
        </is>
      </c>
      <c r="H36" s="34" t="inlineStr">
        <is>
          <t>GLM-5.3, GLM-5.3-Flash</t>
        </is>
      </c>
      <c r="I36" s="32" t="inlineStr">
        <is>
          <t>open</t>
        </is>
      </c>
      <c r="J36" s="34" t="inlineStr">
        <is>
          <t>$134.4/mo billed quarterly, $117.6/mo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c r="K36" s="35" t="inlineStr">
        <is>
          <t>https://z.ai/subscribe</t>
        </is>
      </c>
      <c r="L36" s="36" t="n">
        <v>46318</v>
      </c>
    </row>
    <row r="37">
      <c r="A37" s="32" t="inlineStr">
        <is>
          <t>Moonshot AI</t>
        </is>
      </c>
      <c r="B37" s="32" t="inlineStr">
        <is>
          <t>Kimi Code</t>
        </is>
      </c>
      <c r="C37" s="32" t="inlineStr">
        <is>
          <t>Plus</t>
        </is>
      </c>
      <c r="D37" s="33" t="n">
        <v>19</v>
      </c>
      <c r="E37" s="33" t="n">
        <v>15</v>
      </c>
      <c r="F37" s="34" t="inlineStr">
        <is>
          <t>Rolling 5-hour usage limit (no weekly limit on new plans) plus a monthly credit pool shared with all Kimi features (Agent, Kimi Work, Claw). Token/request caps not published. K3.1 Pro and K3 included; no 1M context on them, no Highspeed.</t>
        </is>
      </c>
      <c r="G37" s="34" t="inlineStr">
        <is>
          <t>Rolling 5-hour + monthly credit pool refresh</t>
        </is>
      </c>
      <c r="H37" s="34" t="inlineStr">
        <is>
          <t>Kimi K3.1 Pro, Kimi K3, kimi-for-coding (K2.8 Preview)</t>
        </is>
      </c>
      <c r="I37" s="32" t="inlineStr">
        <is>
          <t>open</t>
        </is>
      </c>
      <c r="J37" s="34" t="inlineStr">
        <is>
          <t>$180/yr billed annually. China SKU ¥99/mo (separate price, not a conversion). Go tier (China only) excludes Kimi Code. Legacy plans (Andante to Allegro) keep 5-hour + weekly limits. All devices and API keys share one quota; works in Kimi Code CLI, VS Code, Claude Code, OpenCode.</t>
        </is>
      </c>
      <c r="K37" s="35" t="inlineStr">
        <is>
          <t>https://www.kimi.com/code/docs/en/kimi-code/models</t>
        </is>
      </c>
      <c r="L37" s="36" t="n">
        <v>46318</v>
      </c>
    </row>
    <row r="38">
      <c r="A38" s="32" t="inlineStr">
        <is>
          <t>Moonshot AI</t>
        </is>
      </c>
      <c r="B38" s="32" t="inlineStr">
        <is>
          <t>Kimi Code</t>
        </is>
      </c>
      <c r="C38" s="32" t="inlineStr">
        <is>
          <t>Pro</t>
        </is>
      </c>
      <c r="D38" s="33" t="n">
        <v>39</v>
      </c>
      <c r="E38" s="33" t="n">
        <v>31</v>
      </c>
      <c r="F38" s="34" t="inlineStr">
        <is>
          <t>Rolling 5-hour usage limit (no weekly limit on new plans) plus a monthly credit pool shared with all Kimi features (Agent, Kimi Work, Claw). Token/request caps not published. K3.1 Pro and K3 with 1M context + Highspeed. Highspeed uses 2× quota.</t>
        </is>
      </c>
      <c r="G38" s="34" t="inlineStr">
        <is>
          <t>Rolling 5-hour + monthly credit pool refresh</t>
        </is>
      </c>
      <c r="H38" s="34" t="inlineStr">
        <is>
          <t>Kimi K3.1 Pro, Kimi K3.1 Pro Highspeed (2× quota), Kimi K3, kimi-for-coding (K2.8 Preview), kimi-for-coding-highspeed (K2.7 Code HighSpeed, 3× quota)</t>
        </is>
      </c>
      <c r="I38" s="32" t="inlineStr">
        <is>
          <t>open</t>
        </is>
      </c>
      <c r="J38" s="34" t="inlineStr">
        <is>
          <t>$372/yr billed annually. China SKU ¥199/mo (separate price, not a conversion). Go tier (China only) excludes Kimi Code. Legacy plans (Andante to Allegro) keep 5-hour + weekly limits. All devices and API keys share one quota; works in Kimi Code CLI, VS Code, Claude Code, OpenCode.</t>
        </is>
      </c>
      <c r="K38" s="35" t="inlineStr">
        <is>
          <t>https://www.kimi.com/code/docs/en/kimi-code/models</t>
        </is>
      </c>
      <c r="L38" s="36" t="n">
        <v>46318</v>
      </c>
    </row>
    <row r="39">
      <c r="A39" s="32" t="inlineStr">
        <is>
          <t>Moonshot AI</t>
        </is>
      </c>
      <c r="B39" s="32" t="inlineStr">
        <is>
          <t>Kimi Code</t>
        </is>
      </c>
      <c r="C39" s="32" t="inlineStr">
        <is>
          <t>Max</t>
        </is>
      </c>
      <c r="D39" s="33" t="n">
        <v>99</v>
      </c>
      <c r="E39" s="33" t="n">
        <v>79</v>
      </c>
      <c r="F39" s="34" t="inlineStr">
        <is>
          <t>Rolling 5-hour usage limit (no weekly limit on new plans) plus a monthly credit pool shared with all Kimi features (Agent, Kimi Work, Claw). Token/request caps not published. K3.1 Pro and K3 with 1M context + Highspeed. Highspeed uses 2× quota. Larger credit pool than Pro (size not published).</t>
        </is>
      </c>
      <c r="G39" s="34" t="inlineStr">
        <is>
          <t>Rolling 5-hour + monthly credit pool refresh</t>
        </is>
      </c>
      <c r="H39" s="34" t="inlineStr">
        <is>
          <t>Kimi K3.1 Pro, Kimi K3.1 Pro Highspeed (2× quota), Kimi K3, kimi-for-coding (K2.8 Preview), kimi-for-coding-highspeed (K2.7 Code HighSpeed, 3× quota)</t>
        </is>
      </c>
      <c r="I39" s="32" t="inlineStr">
        <is>
          <t>open</t>
        </is>
      </c>
      <c r="J39" s="34" t="inlineStr">
        <is>
          <t>$948/yr billed annually. China SKU ¥699/mo (separate price, not a conversion). Go tier (China only) excludes Kimi Code. Legacy plans (Andante to Allegro) keep 5-hour + weekly limits. All devices and API keys share one quota; works in Kimi Code CLI, VS Code, Claude Code, OpenCode.</t>
        </is>
      </c>
      <c r="K39" s="35" t="inlineStr">
        <is>
          <t>https://www.kimi.com/code/docs/en/kimi-code/models</t>
        </is>
      </c>
      <c r="L39" s="36" t="n">
        <v>46318</v>
      </c>
    </row>
    <row r="40">
      <c r="A40" s="32" t="inlineStr">
        <is>
          <t>Moonshot AI</t>
        </is>
      </c>
      <c r="B40" s="32" t="inlineStr">
        <is>
          <t>Kimi Code</t>
        </is>
      </c>
      <c r="C40" s="32" t="inlineStr">
        <is>
          <t>Ultra</t>
        </is>
      </c>
      <c r="D40" s="33" t="n">
        <v>199</v>
      </c>
      <c r="E40" s="33" t="n">
        <v>159</v>
      </c>
      <c r="F40" s="34" t="inlineStr">
        <is>
          <t>Rolling 5-hour usage limit (no weekly limit on new plans) plus a monthly credit pool shared with all Kimi features (Agent, Kimi Work, Claw). Token/request caps not published. K3.1 Pro and K3 with 1M context + Highspeed. Highspeed uses 2× quota. Largest credit pool (size not published).</t>
        </is>
      </c>
      <c r="G40" s="34" t="inlineStr">
        <is>
          <t>Rolling 5-hour + monthly credit pool refresh</t>
        </is>
      </c>
      <c r="H40" s="34" t="inlineStr">
        <is>
          <t>Kimi K3.1 Pro, Kimi K3.1 Pro Highspeed (2× quota), Kimi K3, kimi-for-coding (K2.8 Preview), kimi-for-coding-highspeed (K2.7 Code HighSpeed, 3× quota)</t>
        </is>
      </c>
      <c r="I40" s="32" t="inlineStr">
        <is>
          <t>open</t>
        </is>
      </c>
      <c r="J40" s="34" t="inlineStr">
        <is>
          <t>$1,908/yr billed annually. China SKU ¥1,399/mo (separate price, not a conversion). Go tier (China only) excludes Kimi Code. Legacy plans (Andante to Allegro) keep 5-hour + weekly limits. All devices and API keys share one quota; works in Kimi Code CLI, VS Code, Claude Code, OpenCode.</t>
        </is>
      </c>
      <c r="K40" s="35" t="inlineStr">
        <is>
          <t>https://www.kimi.com/code/docs/en/kimi-code/models</t>
        </is>
      </c>
      <c r="L40" s="36" t="n">
        <v>46318</v>
      </c>
    </row>
    <row r="41">
      <c r="A41" s="32" t="inlineStr">
        <is>
          <t>MiniMax</t>
        </is>
      </c>
      <c r="B41" s="32" t="inlineStr">
        <is>
          <t>MiniMax M Plan</t>
        </is>
      </c>
      <c r="C41" s="32" t="inlineStr">
        <is>
          <t>Go</t>
        </is>
      </c>
      <c r="D41" s="33" t="n">
        <v>22</v>
      </c>
      <c r="E41" s="33" t="n">
        <v>18.33</v>
      </c>
      <c r="F41" s="34" t="inlineStr">
        <is>
          <t>1x (baseline). No video model. 5-hour window + weekly window; text, image, audio and video share one quota. Absolute size not published.</t>
        </is>
      </c>
      <c r="G41" s="34" t="inlineStr">
        <is>
          <t>Fixed 5-hour window + 7-day window, each starting at first use</t>
        </is>
      </c>
      <c r="H41" s="34" t="inlineStr">
        <is>
          <t>MiniMax M3.1 Flash, image/audio models</t>
        </is>
      </c>
      <c r="I41" s="32" t="inlineStr">
        <is>
          <t>open</t>
        </is>
      </c>
      <c r="J41" s="34" t="inlineStr">
        <is>
          <t>Annual = 10 months' price ($220/yr). M Plan replaced Token Plan (Plus/Max/Ultra) for new buyers; MiniMax says text limits are unchanged. Works in MiniMax Code, Claude Code, Codex, Cursor, OpenCode via a Subscription Key. Credit packs cover overflow.</t>
        </is>
      </c>
      <c r="K41" s="35" t="inlineStr">
        <is>
          <t>https://platform.minimax.io/docs/m-plan/intro</t>
        </is>
      </c>
      <c r="L41" s="36" t="n">
        <v>46318</v>
      </c>
    </row>
    <row r="42">
      <c r="A42" s="32" t="inlineStr">
        <is>
          <t>MiniMax</t>
        </is>
      </c>
      <c r="B42" s="32" t="inlineStr">
        <is>
          <t>MiniMax M Plan</t>
        </is>
      </c>
      <c r="C42" s="32" t="inlineStr">
        <is>
          <t>Explore</t>
        </is>
      </c>
      <c r="D42" s="33" t="n">
        <v>55</v>
      </c>
      <c r="E42" s="33" t="n">
        <v>45.83</v>
      </c>
      <c r="F42" s="34" t="inlineStr">
        <is>
          <t>3x Go usage. H3 video included (weekly window only). 5-hour window + weekly window; text, image, audio and video share one quota. Absolute size not published.</t>
        </is>
      </c>
      <c r="G42" s="34" t="inlineStr">
        <is>
          <t>Fixed 5-hour window + 7-day window, each starting at first use</t>
        </is>
      </c>
      <c r="H42" s="34" t="inlineStr">
        <is>
          <t>MiniMax M3.1 Flash, image/audio models, H3 video</t>
        </is>
      </c>
      <c r="I42" s="32" t="inlineStr">
        <is>
          <t>open</t>
        </is>
      </c>
      <c r="J42" s="34" t="inlineStr">
        <is>
          <t>Annual = 10 months' price ($550/yr). M Plan replaced Token Plan (Plus/Max/Ultra) for new buyers; MiniMax says text limits are unchanged. Works in MiniMax Code, Claude Code, Codex, Cursor, OpenCode via a Subscription Key. Credit packs cover overflow.</t>
        </is>
      </c>
      <c r="K42" s="35" t="inlineStr">
        <is>
          <t>https://platform.minimax.io/docs/m-plan/intro</t>
        </is>
      </c>
      <c r="L42" s="36" t="n">
        <v>46318</v>
      </c>
    </row>
    <row r="43">
      <c r="A43" s="32" t="inlineStr">
        <is>
          <t>MiniMax</t>
        </is>
      </c>
      <c r="B43" s="32" t="inlineStr">
        <is>
          <t>MiniMax M Plan</t>
        </is>
      </c>
      <c r="C43" s="32" t="inlineStr">
        <is>
          <t>Build</t>
        </is>
      </c>
      <c r="D43" s="33" t="n">
        <v>132</v>
      </c>
      <c r="E43" s="33" t="n">
        <v>110</v>
      </c>
      <c r="F43" s="34" t="inlineStr">
        <is>
          <t>7.5x Go usage. H3 video included (weekly window only). 5-hour window + weekly window; text, image, audio and video share one quota. Absolute size not published.</t>
        </is>
      </c>
      <c r="G43" s="34" t="inlineStr">
        <is>
          <t>Fixed 5-hour window + 7-day window, each starting at first use</t>
        </is>
      </c>
      <c r="H43" s="34" t="inlineStr">
        <is>
          <t>MiniMax M3.1 Flash, image/audio models, H3 video</t>
        </is>
      </c>
      <c r="I43" s="32" t="inlineStr">
        <is>
          <t>open</t>
        </is>
      </c>
      <c r="J43" s="34" t="inlineStr">
        <is>
          <t>Annual = 10 months' price ($1,320/yr). M Plan replaced Token Plan (Plus/Max/Ultra) for new buyers; MiniMax says text limits are unchanged. Works in MiniMax Code, Claude Code, Codex, Cursor, OpenCode via a Subscription Key. Credit packs cover overflow.</t>
        </is>
      </c>
      <c r="K43" s="35" t="inlineStr">
        <is>
          <t>https://platform.minimax.io/docs/m-plan/intro</t>
        </is>
      </c>
      <c r="L43" s="36" t="n">
        <v>46318</v>
      </c>
    </row>
    <row r="44">
      <c r="A44" s="32" t="inlineStr">
        <is>
          <t>Alibaba Cloud</t>
        </is>
      </c>
      <c r="B44" s="32" t="inlineStr">
        <is>
          <t>Model Studio Coding Plan</t>
        </is>
      </c>
      <c r="C44" s="32" t="inlineStr">
        <is>
          <t>Pro</t>
        </is>
      </c>
      <c r="D44" s="33" t="n">
        <v>50</v>
      </c>
      <c r="E44" s="37" t="inlineStr">
        <is>
          <t>unknown</t>
        </is>
      </c>
      <c r="F44" s="34" t="inlineStr">
        <is>
          <t>6,000 requests per 5 hours, 45,000 per week, 90,000 per month (a request = one model call)</t>
        </is>
      </c>
      <c r="G44" s="34" t="inlineStr">
        <is>
          <t>Rolling 5-hour + weekly (Mon 00:00 UTC+8) + monthly</t>
        </is>
      </c>
      <c r="H44" s="34" t="inlineStr">
        <is>
          <t>qwen3.7-plus, qwen3.6-plus, qwen3.5-plus, kimi-k2.5, glm-5, MiniMax-M2.5</t>
        </is>
      </c>
      <c r="I44" s="32" t="inlineStr">
        <is>
          <t>closed</t>
        </is>
      </c>
      <c r="J44" s="34" t="inlineStr">
        <is>
          <t>Closed to new buyers: Alibaba says the limited-quantity Coding Plan Pro 'is no longer available once sold out' and recommends Token Plan, and the AI Coding Plan campaign page now redirects to the Token Plan page (checked 2026-10-20). Coding Plan Lite stopped new purchases 2026-03-20 and renewals 2026-04-13.</t>
        </is>
      </c>
      <c r="K44" s="35" t="inlineStr">
        <is>
          <t>https://docs.modelstudio.console.alibabacloud.com/en/model-studio/token-plan-overview</t>
        </is>
      </c>
      <c r="L44" s="36" t="n">
        <v>46318</v>
      </c>
    </row>
    <row r="45">
      <c r="A45" s="32" t="inlineStr">
        <is>
          <t>Alibaba Cloud</t>
        </is>
      </c>
      <c r="B45" s="32" t="inlineStr">
        <is>
          <t>Model Studio Token Plan</t>
        </is>
      </c>
      <c r="C45" s="32" t="inlineStr">
        <is>
          <t>Lite</t>
        </is>
      </c>
      <c r="D45" s="33" t="n">
        <v>8</v>
      </c>
      <c r="E45" s="37" t="inlineStr">
        <is>
          <t>unknown</t>
        </is>
      </c>
      <c r="F45" s="34" t="inlineStr">
        <is>
          <t>11,500 credits per subscription month; 1-2 concurrent agents. Credits per token not published. Extra bundles $15 = 20,000 credits (max 5).</t>
        </is>
      </c>
      <c r="G45" s="34" t="inlineStr">
        <is>
          <t>Monthly (subscription month)</t>
        </is>
      </c>
      <c r="H45" s="34" t="inlineStr">
        <is>
          <t>Qwen text models (e.g. qwen3.7-plus), other hosted text models, image/video/speech models</t>
        </is>
      </c>
      <c r="I45" s="32" t="inlineStr">
        <is>
          <t>open</t>
        </is>
      </c>
      <c r="J45" s="34" t="inlineStr">
        <is>
          <t>List price shown; limited-time sale $6/mo, $65/yr (list $96). Temporary 2x usage per credit on Qwen-3.8-Max and DeepSeek-V4-Pro-0813. Singapore region only. General AI subscription that works in Claude Code, Qwen Code, Cursor, Codex, Qoder. Team seats: Standard $30, Pro $100, Max $200 per seat/mo (list).</t>
        </is>
      </c>
      <c r="K45" s="35" t="inlineStr">
        <is>
          <t>https://docs.modelstudio.console.alibabacloud.com/en/model-studio/token-plan-overview</t>
        </is>
      </c>
      <c r="L45" s="36" t="n">
        <v>46318</v>
      </c>
    </row>
    <row r="46">
      <c r="A46" s="32" t="inlineStr">
        <is>
          <t>Alibaba Cloud</t>
        </is>
      </c>
      <c r="B46" s="32" t="inlineStr">
        <is>
          <t>Model Studio Token Plan</t>
        </is>
      </c>
      <c r="C46" s="32" t="inlineStr">
        <is>
          <t>Essential</t>
        </is>
      </c>
      <c r="D46" s="33" t="n">
        <v>16</v>
      </c>
      <c r="E46" s="37" t="inlineStr">
        <is>
          <t>unknown</t>
        </is>
      </c>
      <c r="F46" s="34" t="inlineStr">
        <is>
          <t>25,500 credits per subscription month; 2-3 concurrent agents. Credits per token not published. Extra bundles $15 = 20,000 credits (max 5).</t>
        </is>
      </c>
      <c r="G46" s="34" t="inlineStr">
        <is>
          <t>Monthly (subscription month)</t>
        </is>
      </c>
      <c r="H46" s="34" t="inlineStr">
        <is>
          <t>Qwen text models (e.g. qwen3.7-plus), other hosted text models, image/video/speech models</t>
        </is>
      </c>
      <c r="I46" s="32" t="inlineStr">
        <is>
          <t>open</t>
        </is>
      </c>
      <c r="J46" s="34" t="inlineStr">
        <is>
          <t>List price shown; limited-time sale $10/mo, $100/yr (list $192). Temporary 2x usage per credit on Qwen-3.8-Max and DeepSeek-V4-Pro-0813. Singapore region only. General AI subscription that works in Claude Code, Qwen Code, Cursor, Codex, Qoder. Team seats: Standard $30, Pro $100, Max $200 per seat/mo (list).</t>
        </is>
      </c>
      <c r="K46" s="35" t="inlineStr">
        <is>
          <t>https://docs.modelstudio.console.alibabacloud.com/en/model-studio/token-plan-overview</t>
        </is>
      </c>
      <c r="L46" s="36" t="n">
        <v>46318</v>
      </c>
    </row>
    <row r="47">
      <c r="A47" s="32" t="inlineStr">
        <is>
          <t>Alibaba Cloud</t>
        </is>
      </c>
      <c r="B47" s="32" t="inlineStr">
        <is>
          <t>Model Studio Token Plan</t>
        </is>
      </c>
      <c r="C47" s="32" t="inlineStr">
        <is>
          <t>Standard</t>
        </is>
      </c>
      <c r="D47" s="33" t="n">
        <v>25</v>
      </c>
      <c r="E47" s="37" t="inlineStr">
        <is>
          <t>unknown</t>
        </is>
      </c>
      <c r="F47" s="34" t="inlineStr">
        <is>
          <t>45,000 credits per subscription month; 3-4 concurrent agents. Credits per token not published. Extra bundles $15 = 20,000 credits (max 5).</t>
        </is>
      </c>
      <c r="G47" s="34" t="inlineStr">
        <is>
          <t>Monthly (subscription month)</t>
        </is>
      </c>
      <c r="H47" s="34" t="inlineStr">
        <is>
          <t>Qwen text models (e.g. qwen3.7-plus), other hosted text models, image/video/speech models</t>
        </is>
      </c>
      <c r="I47" s="32" t="inlineStr">
        <is>
          <t>open</t>
        </is>
      </c>
      <c r="J47" s="34" t="inlineStr">
        <is>
          <t>List price shown; limited-time sale $18/mo, $195/yr (list $300). Temporary 2x usage per credit on Qwen-3.8-Max and DeepSeek-V4-Pro-0813. Singapore region only. General AI subscription that works in Claude Code, Qwen Code, Cursor, Codex, Qoder. Team seats: Standard $30, Pro $100, Max $200 per seat/mo (list).</t>
        </is>
      </c>
      <c r="K47" s="35" t="inlineStr">
        <is>
          <t>https://docs.modelstudio.console.alibabacloud.com/en/model-studio/token-plan-overview</t>
        </is>
      </c>
      <c r="L47" s="36" t="n">
        <v>46318</v>
      </c>
    </row>
    <row r="48">
      <c r="A48" s="32" t="inlineStr">
        <is>
          <t>Alibaba Cloud</t>
        </is>
      </c>
      <c r="B48" s="32" t="inlineStr">
        <is>
          <t>Model Studio Token Plan</t>
        </is>
      </c>
      <c r="C48" s="32" t="inlineStr">
        <is>
          <t>Pro</t>
        </is>
      </c>
      <c r="D48" s="33" t="n">
        <v>80</v>
      </c>
      <c r="E48" s="37" t="inlineStr">
        <is>
          <t>unknown</t>
        </is>
      </c>
      <c r="F48" s="34" t="inlineStr">
        <is>
          <t>180,000 credits per subscription month; 6-8 concurrent agents. Credits per token not published. Extra bundles $15 = 20,000 credits (max 5).</t>
        </is>
      </c>
      <c r="G48" s="34" t="inlineStr">
        <is>
          <t>Monthly (subscription month)</t>
        </is>
      </c>
      <c r="H48" s="34" t="inlineStr">
        <is>
          <t>Qwen text models (e.g. qwen3.7-plus), other hosted text models, image/video/speech models</t>
        </is>
      </c>
      <c r="I48" s="32" t="inlineStr">
        <is>
          <t>open</t>
        </is>
      </c>
      <c r="J48" s="34" t="inlineStr">
        <is>
          <t>List price shown; limited-time sale $68/mo. Temporary 2x usage per credit on Qwen-3.8-Max and DeepSeek-V4-Pro-0813. Singapore region only. General AI subscription that works in Claude Code, Qwen Code, Cursor, Codex, Qoder. Team seats: Standard $30, Pro $100, Max $200 per seat/mo (list).</t>
        </is>
      </c>
      <c r="K48" s="35" t="inlineStr">
        <is>
          <t>https://docs.modelstudio.console.alibabacloud.com/en/model-studio/token-plan-overview</t>
        </is>
      </c>
      <c r="L48" s="36" t="n">
        <v>46318</v>
      </c>
    </row>
  </sheetData>
  <autoFilter ref="A4:L48"/>
  <hyperlinks>
    <hyperlink xmlns:r="http://schemas.openxmlformats.org/officeDocument/2006/relationships" ref="K5" r:id="rId1"/>
    <hyperlink xmlns:r="http://schemas.openxmlformats.org/officeDocument/2006/relationships" ref="K6" r:id="rId2"/>
    <hyperlink xmlns:r="http://schemas.openxmlformats.org/officeDocument/2006/relationships" ref="K7" r:id="rId3"/>
    <hyperlink xmlns:r="http://schemas.openxmlformats.org/officeDocument/2006/relationships" ref="K8" r:id="rId4"/>
    <hyperlink xmlns:r="http://schemas.openxmlformats.org/officeDocument/2006/relationships" ref="K9" r:id="rId5"/>
    <hyperlink xmlns:r="http://schemas.openxmlformats.org/officeDocument/2006/relationships" ref="K10" r:id="rId6"/>
    <hyperlink xmlns:r="http://schemas.openxmlformats.org/officeDocument/2006/relationships" ref="K11" r:id="rId7"/>
    <hyperlink xmlns:r="http://schemas.openxmlformats.org/officeDocument/2006/relationships" ref="K12" r:id="rId8"/>
    <hyperlink xmlns:r="http://schemas.openxmlformats.org/officeDocument/2006/relationships" ref="K13" r:id="rId9"/>
    <hyperlink xmlns:r="http://schemas.openxmlformats.org/officeDocument/2006/relationships" ref="K14" r:id="rId10"/>
    <hyperlink xmlns:r="http://schemas.openxmlformats.org/officeDocument/2006/relationships" ref="K15" r:id="rId11"/>
    <hyperlink xmlns:r="http://schemas.openxmlformats.org/officeDocument/2006/relationships" ref="K16" r:id="rId12"/>
    <hyperlink xmlns:r="http://schemas.openxmlformats.org/officeDocument/2006/relationships" ref="K17" r:id="rId13"/>
    <hyperlink xmlns:r="http://schemas.openxmlformats.org/officeDocument/2006/relationships" ref="K18" r:id="rId14"/>
    <hyperlink xmlns:r="http://schemas.openxmlformats.org/officeDocument/2006/relationships" ref="K19" r:id="rId15"/>
    <hyperlink xmlns:r="http://schemas.openxmlformats.org/officeDocument/2006/relationships" ref="K20" r:id="rId16"/>
    <hyperlink xmlns:r="http://schemas.openxmlformats.org/officeDocument/2006/relationships" ref="K21" r:id="rId17"/>
    <hyperlink xmlns:r="http://schemas.openxmlformats.org/officeDocument/2006/relationships" ref="K22" r:id="rId18"/>
    <hyperlink xmlns:r="http://schemas.openxmlformats.org/officeDocument/2006/relationships" ref="K23" r:id="rId19"/>
    <hyperlink xmlns:r="http://schemas.openxmlformats.org/officeDocument/2006/relationships" ref="K24" r:id="rId20"/>
    <hyperlink xmlns:r="http://schemas.openxmlformats.org/officeDocument/2006/relationships" ref="K25" r:id="rId21"/>
    <hyperlink xmlns:r="http://schemas.openxmlformats.org/officeDocument/2006/relationships" ref="K26" r:id="rId22"/>
    <hyperlink xmlns:r="http://schemas.openxmlformats.org/officeDocument/2006/relationships" ref="K27" r:id="rId23"/>
    <hyperlink xmlns:r="http://schemas.openxmlformats.org/officeDocument/2006/relationships" ref="K28" r:id="rId24"/>
    <hyperlink xmlns:r="http://schemas.openxmlformats.org/officeDocument/2006/relationships" ref="K29" r:id="rId25"/>
    <hyperlink xmlns:r="http://schemas.openxmlformats.org/officeDocument/2006/relationships" ref="K30" r:id="rId26"/>
    <hyperlink xmlns:r="http://schemas.openxmlformats.org/officeDocument/2006/relationships" ref="K31" r:id="rId27"/>
    <hyperlink xmlns:r="http://schemas.openxmlformats.org/officeDocument/2006/relationships" ref="K32" r:id="rId28"/>
    <hyperlink xmlns:r="http://schemas.openxmlformats.org/officeDocument/2006/relationships" ref="K33" r:id="rId29"/>
    <hyperlink xmlns:r="http://schemas.openxmlformats.org/officeDocument/2006/relationships" ref="K34" r:id="rId30"/>
    <hyperlink xmlns:r="http://schemas.openxmlformats.org/officeDocument/2006/relationships" ref="K35" r:id="rId31"/>
    <hyperlink xmlns:r="http://schemas.openxmlformats.org/officeDocument/2006/relationships" ref="K36" r:id="rId32"/>
    <hyperlink xmlns:r="http://schemas.openxmlformats.org/officeDocument/2006/relationships" ref="K37" r:id="rId33"/>
    <hyperlink xmlns:r="http://schemas.openxmlformats.org/officeDocument/2006/relationships" ref="K38" r:id="rId34"/>
    <hyperlink xmlns:r="http://schemas.openxmlformats.org/officeDocument/2006/relationships" ref="K39" r:id="rId35"/>
    <hyperlink xmlns:r="http://schemas.openxmlformats.org/officeDocument/2006/relationships" ref="K40" r:id="rId36"/>
    <hyperlink xmlns:r="http://schemas.openxmlformats.org/officeDocument/2006/relationships" ref="K41" r:id="rId37"/>
    <hyperlink xmlns:r="http://schemas.openxmlformats.org/officeDocument/2006/relationships" ref="K42" r:id="rId38"/>
    <hyperlink xmlns:r="http://schemas.openxmlformats.org/officeDocument/2006/relationships" ref="K43" r:id="rId39"/>
    <hyperlink xmlns:r="http://schemas.openxmlformats.org/officeDocument/2006/relationships" ref="K44" r:id="rId40"/>
    <hyperlink xmlns:r="http://schemas.openxmlformats.org/officeDocument/2006/relationships" ref="K45" r:id="rId41"/>
    <hyperlink xmlns:r="http://schemas.openxmlformats.org/officeDocument/2006/relationships" ref="K46" r:id="rId42"/>
    <hyperlink xmlns:r="http://schemas.openxmlformats.org/officeDocument/2006/relationships" ref="K47" r:id="rId43"/>
    <hyperlink xmlns:r="http://schemas.openxmlformats.org/officeDocument/2006/relationships" ref="K48" r:id="rId44"/>
  </hyperlinks>
  <printOptions horizontalCentered="0"/>
  <pageMargins left="0.4" right="0.4" top="0.5" bottom="0.5" header="0.5" footer="0.5"/>
  <pageSetup orientation="landscape" fitToHeight="0" fitToWidth="1"/>
</worksheet>
</file>

<file path=xl/worksheets/sheet5.xml><?xml version="1.0" encoding="utf-8"?>
<worksheet xmlns="http://schemas.openxmlformats.org/spreadsheetml/2006/main">
  <sheetPr>
    <tabColor rgb="00D1D5DB"/>
    <outlinePr summaryBelow="1" summaryRight="1"/>
    <pageSetUpPr fitToPage="1"/>
  </sheetPr>
  <dimension ref="A1:N52"/>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4" customWidth="1" min="1" max="1"/>
    <col width="22" customWidth="1" min="2" max="2"/>
    <col width="24" customWidth="1" min="3" max="3"/>
    <col width="8" customWidth="1" min="4" max="4"/>
    <col width="11" customWidth="1" min="5" max="5"/>
    <col width="11" customWidth="1" min="6" max="6"/>
    <col width="10" customWidth="1" min="7" max="7"/>
    <col width="12" customWidth="1" min="8" max="8"/>
    <col width="12" customWidth="1" min="9" max="9"/>
    <col width="10" customWidth="1" min="10" max="10"/>
    <col width="11" customWidth="1" min="11" max="11"/>
    <col width="11" customWidth="1" min="12" max="12"/>
    <col width="60" customWidth="1" min="13" max="13"/>
    <col width="30" customWidth="1" min="14" max="14"/>
  </cols>
  <sheetData>
    <row r="1" ht="26" customHeight="1">
      <c r="A1" s="1" t="inlineStr">
        <is>
          <t>API value: plan vs pay-as-you-go</t>
        </is>
      </c>
    </row>
    <row r="2" ht="42" customHeight="1">
      <c r="A2" s="38" t="inlineStr">
        <is>
          <t>API value = what one month of a plan's included usage would cost at the vendor's own pay-as-you-go API list prices, if you use the binding limit (usually weekly) in full every week. It's a ceiling, not a typical bill: most people use far less.</t>
        </is>
      </c>
    </row>
    <row r="3">
      <c r="A3" s="20" t="inlineStr">
        <is>
          <t>You use this % of your plan's limit:</t>
        </is>
      </c>
      <c r="D3" s="39" t="n">
        <v>0.3</v>
      </c>
      <c r="E3" s="2" t="inlineStr">
        <is>
          <t>(100% = you max the weekly limit every week)</t>
        </is>
      </c>
    </row>
    <row r="5" ht="30" customHeight="1">
      <c r="A5" s="12" t="inlineStr">
        <is>
          <t>Vendor</t>
        </is>
      </c>
      <c r="B5" s="12" t="inlineStr">
        <is>
          <t>Product</t>
        </is>
      </c>
      <c r="C5" s="12" t="inlineStr">
        <is>
          <t>Plan</t>
        </is>
      </c>
      <c r="D5" s="12" t="inlineStr">
        <is>
          <t>$/mo</t>
        </is>
      </c>
      <c r="E5" s="12" t="inlineStr">
        <is>
          <t>API value low</t>
        </is>
      </c>
      <c r="F5" s="12" t="inlineStr">
        <is>
          <t>API value high</t>
        </is>
      </c>
      <c r="G5" s="12" t="inlineStr">
        <is>
          <t>Value per $ (low)</t>
        </is>
      </c>
      <c r="H5" s="12" t="inlineStr">
        <is>
          <t>Your use at API rates (low)</t>
        </is>
      </c>
      <c r="I5" s="12" t="inlineStr">
        <is>
          <t>Your use at API rates (high)</t>
        </is>
      </c>
      <c r="J5" s="12" t="inlineStr">
        <is>
          <t>Cheaper for you</t>
        </is>
      </c>
      <c r="K5" s="12" t="inlineStr">
        <is>
          <t>Confidence</t>
        </is>
      </c>
      <c r="L5" s="12" t="inlineStr">
        <is>
          <t>Method</t>
        </is>
      </c>
      <c r="M5" s="12" t="inlineStr">
        <is>
          <t>Basis</t>
        </is>
      </c>
      <c r="N5" s="12" t="inlineStr">
        <is>
          <t>Source</t>
        </is>
      </c>
    </row>
    <row r="6">
      <c r="A6" s="32" t="inlineStr">
        <is>
          <t>Anthropic</t>
        </is>
      </c>
      <c r="B6" s="32" t="inlineStr">
        <is>
          <t>Claude Code</t>
        </is>
      </c>
      <c r="C6" s="32" t="inlineStr">
        <is>
          <t>Pro</t>
        </is>
      </c>
      <c r="D6" s="40" t="n">
        <v>20</v>
      </c>
      <c r="E6" s="40" t="n">
        <v>738</v>
      </c>
      <c r="F6" s="40" t="n">
        <v>1173</v>
      </c>
      <c r="G6" s="41">
        <f>IF(AND(ISNUMBER(E6),ISNUMBER(D6),N(D6)&gt;0),E6/D6,"unknown")</f>
        <v/>
      </c>
      <c r="H6" s="42">
        <f>IF(ISNUMBER(E6),E6*$D$3,"unknown")</f>
        <v/>
      </c>
      <c r="I6" s="42">
        <f>IF(ISNUMBER(F6),F6*$D$3,"unknown")</f>
        <v/>
      </c>
      <c r="J6" s="43">
        <f>IF(OR(NOT(ISNUMBER(H6)),NOT(ISNUMBER(D6))),"unknown",IF(I6&lt;D6,"API",IF(H6&gt;D6,"Plan","Depends")))</f>
        <v/>
      </c>
      <c r="K6" s="32" t="inlineStr">
        <is>
          <t>medium</t>
        </is>
      </c>
      <c r="L6" s="32" t="inlineStr">
        <is>
          <t>measured</t>
        </is>
      </c>
      <c r="M6" s="32" t="inlineStr">
        <is>
          <t>Low end: Wokey measured $170/week of real traffic on 474 Pro accounts (Oct 12–19) × 4.345 weeks. High end: SemiAnalysis controlled test, Max 20x on Opus 5.5 only ($11,726/mo) ÷ 10, using its finding that every Claude tier gives the same value per dollar.</t>
        </is>
      </c>
      <c r="N6" s="35" t="inlineStr">
        <is>
          <t>https://wokey.ai/claude-usage-limits</t>
        </is>
      </c>
    </row>
    <row r="7">
      <c r="A7" s="32" t="inlineStr">
        <is>
          <t>Anthropic</t>
        </is>
      </c>
      <c r="B7" s="32" t="inlineStr">
        <is>
          <t>Claude Code</t>
        </is>
      </c>
      <c r="C7" s="32" t="inlineStr">
        <is>
          <t>Max 5x</t>
        </is>
      </c>
      <c r="D7" s="40" t="n">
        <v>100</v>
      </c>
      <c r="E7" s="40" t="n">
        <v>3600</v>
      </c>
      <c r="F7" s="40" t="n">
        <v>5863</v>
      </c>
      <c r="G7" s="41">
        <f>IF(AND(ISNUMBER(E7),ISNUMBER(D7),N(D7)&gt;0),E7/D7,"unknown")</f>
        <v/>
      </c>
      <c r="H7" s="42">
        <f>IF(ISNUMBER(E7),E7*$D$3,"unknown")</f>
        <v/>
      </c>
      <c r="I7" s="42">
        <f>IF(ISNUMBER(F7),F7*$D$3,"unknown")</f>
        <v/>
      </c>
      <c r="J7" s="43">
        <f>IF(OR(NOT(ISNUMBER(H7)),NOT(ISNUMBER(D7))),"unknown",IF(I7&lt;D7,"API",IF(H7&gt;D7,"Plan","Depends")))</f>
        <v/>
      </c>
      <c r="K7" s="32" t="inlineStr">
        <is>
          <t>low</t>
        </is>
      </c>
      <c r="L7" s="32" t="inlineStr">
        <is>
          <t>scaled</t>
        </is>
      </c>
      <c r="M7" s="32" t="inlineStr">
        <is>
          <t>No direct measurement yet (Wokey: 1 account, publishes at 5). Scaled from tiers that were measured: Pro and Max 20x both measure ~36–37× price on Wokey, and SemiAnalysis finds equal value per dollar across Claude tiers, so low = 36× $100; high = SemiAnalysis Max 20x Opus-only figure ÷ 2. Excludes the separate $100/mo of API credits Max includes.</t>
        </is>
      </c>
      <c r="N7" s="35" t="inlineStr">
        <is>
          <t>https://wokey.ai/claude-usage-limits</t>
        </is>
      </c>
    </row>
    <row r="8">
      <c r="A8" s="32" t="inlineStr">
        <is>
          <t>Anthropic</t>
        </is>
      </c>
      <c r="B8" s="32" t="inlineStr">
        <is>
          <t>Claude Code</t>
        </is>
      </c>
      <c r="C8" s="32" t="inlineStr">
        <is>
          <t>Max 20x</t>
        </is>
      </c>
      <c r="D8" s="40" t="n">
        <v>200</v>
      </c>
      <c r="E8" s="40" t="n">
        <v>7121</v>
      </c>
      <c r="F8" s="40" t="n">
        <v>11726</v>
      </c>
      <c r="G8" s="41">
        <f>IF(AND(ISNUMBER(E8),ISNUMBER(D8),N(D8)&gt;0),E8/D8,"unknown")</f>
        <v/>
      </c>
      <c r="H8" s="42">
        <f>IF(ISNUMBER(E8),E8*$D$3,"unknown")</f>
        <v/>
      </c>
      <c r="I8" s="42">
        <f>IF(ISNUMBER(F8),F8*$D$3,"unknown")</f>
        <v/>
      </c>
      <c r="J8" s="43">
        <f>IF(OR(NOT(ISNUMBER(H8)),NOT(ISNUMBER(D8))),"unknown",IF(I8&lt;D8,"API",IF(H8&gt;D8,"Plan","Depends")))</f>
        <v/>
      </c>
      <c r="K8" s="32" t="inlineStr">
        <is>
          <t>medium</t>
        </is>
      </c>
      <c r="L8" s="32" t="inlineStr">
        <is>
          <t>measured</t>
        </is>
      </c>
      <c r="M8" s="32" t="inlineStr">
        <is>
          <t>Low end: Wokey measured $1,643/week on 17 accounts (Oct 12–19; weekly cap ≈9.7× Pro, not 20×). High end: SemiAnalysis controlled Opus 5.5-only agentic test. Excludes the separate $200/mo of API credits Max includes.</t>
        </is>
      </c>
      <c r="N8" s="35" t="inlineStr">
        <is>
          <t>https://wokey.ai/claude-usage-limits</t>
        </is>
      </c>
    </row>
    <row r="9">
      <c r="A9" s="32" t="inlineStr">
        <is>
          <t>OpenAI</t>
        </is>
      </c>
      <c r="B9" s="32" t="inlineStr">
        <is>
          <t>Codex</t>
        </is>
      </c>
      <c r="C9" s="32" t="inlineStr">
        <is>
          <t>Plus</t>
        </is>
      </c>
      <c r="D9" s="40" t="n">
        <v>20</v>
      </c>
      <c r="E9" s="40" t="n">
        <v>162</v>
      </c>
      <c r="F9" s="40" t="n">
        <v>253</v>
      </c>
      <c r="G9" s="41">
        <f>IF(AND(ISNUMBER(E9),ISNUMBER(D9),N(D9)&gt;0),E9/D9,"unknown")</f>
        <v/>
      </c>
      <c r="H9" s="42">
        <f>IF(ISNUMBER(E9),E9*$D$3,"unknown")</f>
        <v/>
      </c>
      <c r="I9" s="42">
        <f>IF(ISNUMBER(F9),F9*$D$3,"unknown")</f>
        <v/>
      </c>
      <c r="J9" s="43">
        <f>IF(OR(NOT(ISNUMBER(H9)),NOT(ISNUMBER(D9))),"unknown",IF(I9&lt;D9,"API",IF(H9&gt;D9,"Plan","Depends")))</f>
        <v/>
      </c>
      <c r="K9" s="32" t="inlineStr">
        <is>
          <t>low</t>
        </is>
      </c>
      <c r="L9" s="32" t="inlineStr">
        <is>
          <t>measured</t>
        </is>
      </c>
      <c r="M9" s="32" t="inlineStr">
        <is>
          <t>Low end: SemiAnalysis GPT-6 Astra-only test ($162/mo). High end: Wokey measured $58/week on 8 accounts (Oct 12–19). Wokey flags this week as down 63% in tokens and 37% in API value vs Oct 1–8 with no OpenAI announcement, and remeasures Oct 26, so treat it as provisional.</t>
        </is>
      </c>
      <c r="N9" s="35" t="inlineStr">
        <is>
          <t>https://wokey.ai/codex-usage-limits</t>
        </is>
      </c>
    </row>
    <row r="10">
      <c r="A10" s="32" t="inlineStr">
        <is>
          <t>OpenAI</t>
        </is>
      </c>
      <c r="B10" s="32" t="inlineStr">
        <is>
          <t>Codex</t>
        </is>
      </c>
      <c r="C10" s="32" t="inlineStr">
        <is>
          <t>Pro 100</t>
        </is>
      </c>
      <c r="D10" s="40" t="n">
        <v>100</v>
      </c>
      <c r="E10" s="40" t="n">
        <v>1042</v>
      </c>
      <c r="F10" s="40" t="n">
        <v>1449</v>
      </c>
      <c r="G10" s="41">
        <f>IF(AND(ISNUMBER(E10),ISNUMBER(D10),N(D10)&gt;0),E10/D10,"unknown")</f>
        <v/>
      </c>
      <c r="H10" s="42">
        <f>IF(ISNUMBER(E10),E10*$D$3,"unknown")</f>
        <v/>
      </c>
      <c r="I10" s="42">
        <f>IF(ISNUMBER(F10),F10*$D$3,"unknown")</f>
        <v/>
      </c>
      <c r="J10" s="43">
        <f>IF(OR(NOT(ISNUMBER(H10)),NOT(ISNUMBER(D10))),"unknown",IF(I10&lt;D10,"API",IF(H10&gt;D10,"Plan","Depends")))</f>
        <v/>
      </c>
      <c r="K10" s="32" t="inlineStr">
        <is>
          <t>low</t>
        </is>
      </c>
      <c r="L10" s="32" t="inlineStr">
        <is>
          <t>scaled</t>
        </is>
      </c>
      <c r="M10" s="32" t="inlineStr">
        <is>
          <t>Not measured directly. SemiAnalysis finds Pro 100/200/500 give the same value per dollar since the Sep 29 change, so this is half of the Pro 200 figures. Wokey is still collecting (1 account).</t>
        </is>
      </c>
      <c r="N10" s="35" t="inlineStr">
        <is>
          <t>https://newsletter.semianalysis.com/p/anthropic-subscriptions-offer-5x</t>
        </is>
      </c>
    </row>
    <row r="11">
      <c r="A11" s="32" t="inlineStr">
        <is>
          <t>OpenAI</t>
        </is>
      </c>
      <c r="B11" s="32" t="inlineStr">
        <is>
          <t>Codex</t>
        </is>
      </c>
      <c r="C11" s="32" t="inlineStr">
        <is>
          <t>Pro 200</t>
        </is>
      </c>
      <c r="D11" s="40" t="n">
        <v>200</v>
      </c>
      <c r="E11" s="40" t="n">
        <v>2084</v>
      </c>
      <c r="F11" s="40" t="n">
        <v>2897</v>
      </c>
      <c r="G11" s="41">
        <f>IF(AND(ISNUMBER(E11),ISNUMBER(D11),N(D11)&gt;0),E11/D11,"unknown")</f>
        <v/>
      </c>
      <c r="H11" s="42">
        <f>IF(ISNUMBER(E11),E11*$D$3,"unknown")</f>
        <v/>
      </c>
      <c r="I11" s="42">
        <f>IF(ISNUMBER(F11),F11*$D$3,"unknown")</f>
        <v/>
      </c>
      <c r="J11" s="43">
        <f>IF(OR(NOT(ISNUMBER(H11)),NOT(ISNUMBER(D11))),"unknown",IF(I11&lt;D11,"API",IF(H11&gt;D11,"Plan","Depends")))</f>
        <v/>
      </c>
      <c r="K11" s="32" t="inlineStr">
        <is>
          <t>low</t>
        </is>
      </c>
      <c r="L11" s="32" t="inlineStr">
        <is>
          <t>measured</t>
        </is>
      </c>
      <c r="M11" s="32" t="inlineStr">
        <is>
          <t>SemiAnalysis controlled tests on the new allowance: GPT-6.1 Sol ≈$2,084/mo, GPT-6 Astra only $2,897/mo (Sol figure via secondary quotes of the paywalled article). Grandfathered subscribers have ~2× until Oct 29. Wokey is still collecting (2 accounts).</t>
        </is>
      </c>
      <c r="N11" s="35" t="inlineStr">
        <is>
          <t>https://newsletter.semianalysis.com/p/anthropic-subscriptions-offer-5x</t>
        </is>
      </c>
    </row>
    <row r="12">
      <c r="A12" s="32" t="inlineStr">
        <is>
          <t>OpenAI</t>
        </is>
      </c>
      <c r="B12" s="32" t="inlineStr">
        <is>
          <t>Codex</t>
        </is>
      </c>
      <c r="C12" s="32" t="inlineStr">
        <is>
          <t>Pro 500</t>
        </is>
      </c>
      <c r="D12" s="40" t="n">
        <v>500</v>
      </c>
      <c r="E12" s="40" t="n">
        <v>5210</v>
      </c>
      <c r="F12" s="40" t="n">
        <v>6955</v>
      </c>
      <c r="G12" s="41">
        <f>IF(AND(ISNUMBER(E12),ISNUMBER(D12),N(D12)&gt;0),E12/D12,"unknown")</f>
        <v/>
      </c>
      <c r="H12" s="42">
        <f>IF(ISNUMBER(E12),E12*$D$3,"unknown")</f>
        <v/>
      </c>
      <c r="I12" s="42">
        <f>IF(ISNUMBER(F12),F12*$D$3,"unknown")</f>
        <v/>
      </c>
      <c r="J12" s="43">
        <f>IF(OR(NOT(ISNUMBER(H12)),NOT(ISNUMBER(D12))),"unknown",IF(I12&lt;D12,"API",IF(H12&gt;D12,"Plan","Depends")))</f>
        <v/>
      </c>
      <c r="K12" s="32" t="inlineStr">
        <is>
          <t>low</t>
        </is>
      </c>
      <c r="L12" s="32" t="inlineStr">
        <is>
          <t>measured</t>
        </is>
      </c>
      <c r="M12" s="32" t="inlineStr">
        <is>
          <t>SemiAnalysis Astra-only test $6,955/mo; Sol end scaled to 2.5× Pro 200.</t>
        </is>
      </c>
      <c r="N12" s="35" t="inlineStr">
        <is>
          <t>https://newsletter.semianalysis.com/p/anthropic-subscriptions-offer-5x</t>
        </is>
      </c>
    </row>
    <row r="13">
      <c r="A13" s="32" t="inlineStr">
        <is>
          <t>OpenAI</t>
        </is>
      </c>
      <c r="B13" s="32" t="inlineStr">
        <is>
          <t>Codex</t>
        </is>
      </c>
      <c r="C13" s="32" t="inlineStr">
        <is>
          <t>Business (Standard seat)</t>
        </is>
      </c>
      <c r="D13" s="40" t="n">
        <v>25</v>
      </c>
      <c r="E13" s="40" t="n">
        <v>162</v>
      </c>
      <c r="F13" s="40" t="n">
        <v>253</v>
      </c>
      <c r="G13" s="41">
        <f>IF(AND(ISNUMBER(E13),ISNUMBER(D13),N(D13)&gt;0),E13/D13,"unknown")</f>
        <v/>
      </c>
      <c r="H13" s="42">
        <f>IF(ISNUMBER(E13),E13*$D$3,"unknown")</f>
        <v/>
      </c>
      <c r="I13" s="42">
        <f>IF(ISNUMBER(F13),F13*$D$3,"unknown")</f>
        <v/>
      </c>
      <c r="J13" s="43">
        <f>IF(OR(NOT(ISNUMBER(H13)),NOT(ISNUMBER(D13))),"unknown",IF(I13&lt;D13,"API",IF(H13&gt;D13,"Plan","Depends")))</f>
        <v/>
      </c>
      <c r="K13" s="32" t="inlineStr">
        <is>
          <t>low</t>
        </is>
      </c>
      <c r="L13" s="32" t="inlineStr">
        <is>
          <t>scaled</t>
        </is>
      </c>
      <c r="M13" s="32" t="inlineStr">
        <is>
          <t>OpenAI gives Business the same 5-hour estimates as Plus, so assumed equal to Plus value. Not measured.</t>
        </is>
      </c>
      <c r="N13" s="35" t="inlineStr">
        <is>
          <t>https://wokey.ai/codex-usage-limits</t>
        </is>
      </c>
    </row>
    <row r="14">
      <c r="A14" s="32" t="inlineStr">
        <is>
          <t>GitHub</t>
        </is>
      </c>
      <c r="B14" s="32" t="inlineStr">
        <is>
          <t>Copilot</t>
        </is>
      </c>
      <c r="C14" s="32" t="inlineStr">
        <is>
          <t>Pro</t>
        </is>
      </c>
      <c r="D14" s="40" t="n">
        <v>10</v>
      </c>
      <c r="E14" s="40" t="n">
        <v>15</v>
      </c>
      <c r="F14" s="40" t="n">
        <v>15</v>
      </c>
      <c r="G14" s="41">
        <f>IF(AND(ISNUMBER(E14),ISNUMBER(D14),N(D14)&gt;0),E14/D14,"unknown")</f>
        <v/>
      </c>
      <c r="H14" s="42">
        <f>IF(ISNUMBER(E14),E14*$D$3,"unknown")</f>
        <v/>
      </c>
      <c r="I14" s="42">
        <f>IF(ISNUMBER(F14),F14*$D$3,"unknown")</f>
        <v/>
      </c>
      <c r="J14" s="43">
        <f>IF(OR(NOT(ISNUMBER(H14)),NOT(ISNUMBER(D14))),"unknown",IF(I14&lt;D14,"API",IF(H14&gt;D14,"Plan","Depends")))</f>
        <v/>
      </c>
      <c r="K14" s="32" t="inlineStr">
        <is>
          <t>high</t>
        </is>
      </c>
      <c r="L14" s="32" t="inlineStr">
        <is>
          <t>computed</t>
        </is>
      </c>
      <c r="M14" s="32" t="inlineStr">
        <is>
          <t>1,500 AI credits × $0.01. GitHub charges credits at provider API list rates (e.g. Opus 5.5 $4 in / $20 out per MTok), so the allowance is worth exactly its credits. Includes a 500-credit flex portion; code completions are unlimited and not counted.</t>
        </is>
      </c>
      <c r="N14" s="35" t="inlineStr">
        <is>
          <t>https://docs.github.com/en/copilot/concepts/billing-and-usage/individuals/billing</t>
        </is>
      </c>
    </row>
    <row r="15">
      <c r="A15" s="32" t="inlineStr">
        <is>
          <t>GitHub</t>
        </is>
      </c>
      <c r="B15" s="32" t="inlineStr">
        <is>
          <t>Copilot</t>
        </is>
      </c>
      <c r="C15" s="32" t="inlineStr">
        <is>
          <t>Pro+</t>
        </is>
      </c>
      <c r="D15" s="40" t="n">
        <v>39</v>
      </c>
      <c r="E15" s="40" t="n">
        <v>70</v>
      </c>
      <c r="F15" s="40" t="n">
        <v>70</v>
      </c>
      <c r="G15" s="41">
        <f>IF(AND(ISNUMBER(E15),ISNUMBER(D15),N(D15)&gt;0),E15/D15,"unknown")</f>
        <v/>
      </c>
      <c r="H15" s="42">
        <f>IF(ISNUMBER(E15),E15*$D$3,"unknown")</f>
        <v/>
      </c>
      <c r="I15" s="42">
        <f>IF(ISNUMBER(F15),F15*$D$3,"unknown")</f>
        <v/>
      </c>
      <c r="J15" s="43">
        <f>IF(OR(NOT(ISNUMBER(H15)),NOT(ISNUMBER(D15))),"unknown",IF(I15&lt;D15,"API",IF(H15&gt;D15,"Plan","Depends")))</f>
        <v/>
      </c>
      <c r="K15" s="32" t="inlineStr">
        <is>
          <t>high</t>
        </is>
      </c>
      <c r="L15" s="32" t="inlineStr">
        <is>
          <t>computed</t>
        </is>
      </c>
      <c r="M15" s="32" t="inlineStr">
        <is>
          <t>7,000 AI credits × $0.01 (3,100 flex).</t>
        </is>
      </c>
      <c r="N15" s="35" t="inlineStr">
        <is>
          <t>https://docs.github.com/en/copilot/concepts/billing-and-usage/individuals/billing</t>
        </is>
      </c>
    </row>
    <row r="16">
      <c r="A16" s="32" t="inlineStr">
        <is>
          <t>GitHub</t>
        </is>
      </c>
      <c r="B16" s="32" t="inlineStr">
        <is>
          <t>Copilot</t>
        </is>
      </c>
      <c r="C16" s="32" t="inlineStr">
        <is>
          <t>Max</t>
        </is>
      </c>
      <c r="D16" s="40" t="n">
        <v>100</v>
      </c>
      <c r="E16" s="40" t="n">
        <v>200</v>
      </c>
      <c r="F16" s="40" t="n">
        <v>200</v>
      </c>
      <c r="G16" s="41">
        <f>IF(AND(ISNUMBER(E16),ISNUMBER(D16),N(D16)&gt;0),E16/D16,"unknown")</f>
        <v/>
      </c>
      <c r="H16" s="42">
        <f>IF(ISNUMBER(E16),E16*$D$3,"unknown")</f>
        <v/>
      </c>
      <c r="I16" s="42">
        <f>IF(ISNUMBER(F16),F16*$D$3,"unknown")</f>
        <v/>
      </c>
      <c r="J16" s="43">
        <f>IF(OR(NOT(ISNUMBER(H16)),NOT(ISNUMBER(D16))),"unknown",IF(I16&lt;D16,"API",IF(H16&gt;D16,"Plan","Depends")))</f>
        <v/>
      </c>
      <c r="K16" s="32" t="inlineStr">
        <is>
          <t>high</t>
        </is>
      </c>
      <c r="L16" s="32" t="inlineStr">
        <is>
          <t>computed</t>
        </is>
      </c>
      <c r="M16" s="32" t="inlineStr">
        <is>
          <t>20,000 AI credits × $0.01 (10,000 flex).</t>
        </is>
      </c>
      <c r="N16" s="35" t="inlineStr">
        <is>
          <t>https://docs.github.com/en/copilot/concepts/billing-and-usage/individuals/billing</t>
        </is>
      </c>
    </row>
    <row r="17">
      <c r="A17" s="32" t="inlineStr">
        <is>
          <t>GitHub</t>
        </is>
      </c>
      <c r="B17" s="32" t="inlineStr">
        <is>
          <t>Copilot</t>
        </is>
      </c>
      <c r="C17" s="32" t="inlineStr">
        <is>
          <t>Business</t>
        </is>
      </c>
      <c r="D17" s="40" t="n">
        <v>19</v>
      </c>
      <c r="E17" s="40" t="n">
        <v>19</v>
      </c>
      <c r="F17" s="40" t="n">
        <v>19</v>
      </c>
      <c r="G17" s="41">
        <f>IF(AND(ISNUMBER(E17),ISNUMBER(D17),N(D17)&gt;0),E17/D17,"unknown")</f>
        <v/>
      </c>
      <c r="H17" s="42">
        <f>IF(ISNUMBER(E17),E17*$D$3,"unknown")</f>
        <v/>
      </c>
      <c r="I17" s="42">
        <f>IF(ISNUMBER(F17),F17*$D$3,"unknown")</f>
        <v/>
      </c>
      <c r="J17" s="43">
        <f>IF(OR(NOT(ISNUMBER(H17)),NOT(ISNUMBER(D17))),"unknown",IF(I17&lt;D17,"API",IF(H17&gt;D17,"Plan","Depends")))</f>
        <v/>
      </c>
      <c r="K17" s="32" t="inlineStr">
        <is>
          <t>high</t>
        </is>
      </c>
      <c r="L17" s="32" t="inlineStr">
        <is>
          <t>computed</t>
        </is>
      </c>
      <c r="M17" s="32" t="inlineStr">
        <is>
          <t>1,900 AI credits per user × $0.01, pooled across the org.</t>
        </is>
      </c>
      <c r="N17" s="35" t="inlineStr">
        <is>
          <t>https://docs.github.com/en/copilot/get-started/plans</t>
        </is>
      </c>
    </row>
    <row r="18">
      <c r="A18" s="32" t="inlineStr">
        <is>
          <t>Z.ai (Zhipu)</t>
        </is>
      </c>
      <c r="B18" s="32" t="inlineStr">
        <is>
          <t>GLM Coding Plan</t>
        </is>
      </c>
      <c r="C18" s="32" t="inlineStr">
        <is>
          <t>Lite</t>
        </is>
      </c>
      <c r="D18" s="40" t="n">
        <v>18</v>
      </c>
      <c r="E18" s="40" t="n">
        <v>71</v>
      </c>
      <c r="F18" s="40" t="n">
        <v>151</v>
      </c>
      <c r="G18" s="41">
        <f>IF(AND(ISNUMBER(E18),ISNUMBER(D18),N(D18)&gt;0),E18/D18,"unknown")</f>
        <v/>
      </c>
      <c r="H18" s="42">
        <f>IF(ISNUMBER(E18),E18*$D$3,"unknown")</f>
        <v/>
      </c>
      <c r="I18" s="42">
        <f>IF(ISNUMBER(F18),F18*$D$3,"unknown")</f>
        <v/>
      </c>
      <c r="J18" s="43">
        <f>IF(OR(NOT(ISNUMBER(H18)),NOT(ISNUMBER(D18))),"unknown",IF(I18&lt;D18,"API",IF(H18&gt;D18,"Plan","Depends")))</f>
        <v/>
      </c>
      <c r="K18" s="32" t="inlineStr">
        <is>
          <t>medium</t>
        </is>
      </c>
      <c r="L18" s="32" t="inlineStr">
        <is>
          <t>computed</t>
        </is>
      </c>
      <c r="M18" s="32" t="inlineStr">
        <is>
          <t>10,000 credits/week × API dollars per credit × 4.345 weeks. Z.ai publishes both the credit multipliers (GLM-5.3: 6.9 input / 1.7 cached / 24 output credits per 10k tokens) and GLM-5.3 API prices ($1.40 / $0.26 / $4.40 per MTok); at an agentic mix of 85–95% cache hits a credit is worth $0.00163–0.00174 of API usage at peak. Low end = all peak hours; high end = all off-peak (half the credits per token). Peak is 23:00–03:00 PT on weekdays, so US daytime use sits near the high end.</t>
        </is>
      </c>
      <c r="N18" s="35" t="inlineStr">
        <is>
          <t>https://docs.z.ai/devpack/overview</t>
        </is>
      </c>
    </row>
    <row r="19">
      <c r="A19" s="32" t="inlineStr">
        <is>
          <t>Z.ai (Zhipu)</t>
        </is>
      </c>
      <c r="B19" s="32" t="inlineStr">
        <is>
          <t>GLM Coding Plan</t>
        </is>
      </c>
      <c r="C19" s="32" t="inlineStr">
        <is>
          <t>Pro</t>
        </is>
      </c>
      <c r="D19" s="40" t="n">
        <v>80</v>
      </c>
      <c r="E19" s="40" t="n">
        <v>425</v>
      </c>
      <c r="F19" s="40" t="n">
        <v>907</v>
      </c>
      <c r="G19" s="41">
        <f>IF(AND(ISNUMBER(E19),ISNUMBER(D19),N(D19)&gt;0),E19/D19,"unknown")</f>
        <v/>
      </c>
      <c r="H19" s="42">
        <f>IF(ISNUMBER(E19),E19*$D$3,"unknown")</f>
        <v/>
      </c>
      <c r="I19" s="42">
        <f>IF(ISNUMBER(F19),F19*$D$3,"unknown")</f>
        <v/>
      </c>
      <c r="J19" s="43">
        <f>IF(OR(NOT(ISNUMBER(H19)),NOT(ISNUMBER(D19))),"unknown",IF(I19&lt;D19,"API",IF(H19&gt;D19,"Plan","Depends")))</f>
        <v/>
      </c>
      <c r="K19" s="32" t="inlineStr">
        <is>
          <t>medium</t>
        </is>
      </c>
      <c r="L19" s="32" t="inlineStr">
        <is>
          <t>computed</t>
        </is>
      </c>
      <c r="M19" s="32" t="inlineStr">
        <is>
          <t>60,000 credits/week × API dollars per credit × 4.345 weeks. Z.ai publishes both the credit multipliers (GLM-5.3: 6.9 input / 1.7 cached / 24 output credits per 10k tokens) and GLM-5.3 API prices ($1.40 / $0.26 / $4.40 per MTok); at an agentic mix of 85–95% cache hits a credit is worth $0.00163–0.00174 of API usage at peak. Low end = all peak hours; high end = all off-peak (half the credits per token). Peak is 23:00–03:00 PT on weekdays, so US daytime use sits near the high end.</t>
        </is>
      </c>
      <c r="N19" s="35" t="inlineStr">
        <is>
          <t>https://docs.z.ai/devpack/overview</t>
        </is>
      </c>
    </row>
    <row r="20">
      <c r="A20" s="32" t="inlineStr">
        <is>
          <t>Z.ai (Zhipu)</t>
        </is>
      </c>
      <c r="B20" s="32" t="inlineStr">
        <is>
          <t>GLM Coding Plan</t>
        </is>
      </c>
      <c r="C20" s="32" t="inlineStr">
        <is>
          <t>Max</t>
        </is>
      </c>
      <c r="D20" s="40" t="n">
        <v>168</v>
      </c>
      <c r="E20" s="40" t="n">
        <v>992</v>
      </c>
      <c r="F20" s="40" t="n">
        <v>2117</v>
      </c>
      <c r="G20" s="41">
        <f>IF(AND(ISNUMBER(E20),ISNUMBER(D20),N(D20)&gt;0),E20/D20,"unknown")</f>
        <v/>
      </c>
      <c r="H20" s="42">
        <f>IF(ISNUMBER(E20),E20*$D$3,"unknown")</f>
        <v/>
      </c>
      <c r="I20" s="42">
        <f>IF(ISNUMBER(F20),F20*$D$3,"unknown")</f>
        <v/>
      </c>
      <c r="J20" s="43">
        <f>IF(OR(NOT(ISNUMBER(H20)),NOT(ISNUMBER(D20))),"unknown",IF(I20&lt;D20,"API",IF(H20&gt;D20,"Plan","Depends")))</f>
        <v/>
      </c>
      <c r="K20" s="32" t="inlineStr">
        <is>
          <t>medium</t>
        </is>
      </c>
      <c r="L20" s="32" t="inlineStr">
        <is>
          <t>computed</t>
        </is>
      </c>
      <c r="M20" s="32" t="inlineStr">
        <is>
          <t>140,000 credits/week × API dollars per credit × 4.345 weeks. Z.ai publishes both the credit multipliers (GLM-5.3: 6.9 input / 1.7 cached / 24 output credits per 10k tokens) and GLM-5.3 API prices ($1.40 / $0.26 / $4.40 per MTok); at an agentic mix of 85–95% cache hits a credit is worth $0.00163–0.00174 of API usage at peak. Low end = all peak hours; high end = all off-peak (half the credits per token). Peak is 23:00–03:00 PT on weekdays, so US daytime use sits near the high end.</t>
        </is>
      </c>
      <c r="N20" s="35" t="inlineStr">
        <is>
          <t>https://docs.z.ai/devpack/overview</t>
        </is>
      </c>
    </row>
    <row r="21">
      <c r="A21" s="32" t="inlineStr">
        <is>
          <t>MiniMax</t>
        </is>
      </c>
      <c r="B21" s="32" t="inlineStr">
        <is>
          <t>MiniMax M Plan</t>
        </is>
      </c>
      <c r="C21" s="32" t="inlineStr">
        <is>
          <t>Go</t>
        </is>
      </c>
      <c r="D21" s="40" t="n">
        <v>22</v>
      </c>
      <c r="E21" s="40" t="n">
        <v>131</v>
      </c>
      <c r="F21" s="40" t="n">
        <v>178</v>
      </c>
      <c r="G21" s="41">
        <f>IF(AND(ISNUMBER(E21),ISNUMBER(D21),N(D21)&gt;0),E21/D21,"unknown")</f>
        <v/>
      </c>
      <c r="H21" s="42">
        <f>IF(ISNUMBER(E21),E21*$D$3,"unknown")</f>
        <v/>
      </c>
      <c r="I21" s="42">
        <f>IF(ISNUMBER(F21),F21*$D$3,"unknown")</f>
        <v/>
      </c>
      <c r="J21" s="43">
        <f>IF(OR(NOT(ISNUMBER(H21)),NOT(ISNUMBER(D21))),"unknown",IF(I21&lt;D21,"API",IF(H21&gt;D21,"Plan","Depends")))</f>
        <v/>
      </c>
      <c r="K21" s="32" t="inlineStr">
        <is>
          <t>low</t>
        </is>
      </c>
      <c r="L21" s="32" t="inlineStr">
        <is>
          <t>computed</t>
        </is>
      </c>
      <c r="M21" s="32" t="inlineStr">
        <is>
          <t>MiniMax's own estimate of ~1.7B tokens/month for this tier (from the Token Plan page; MiniMax says M Plan keeps Token Plan text limits) priced at MiniMax-M3 list prices ($0.30 in / $0.06 cache read / $1.20 out per MTok) under agentic mixes of 95% cache reads/0.6% output (low) to 84% cache reads/0.7% output (high). It is a vendor estimate, not a measurement, and the weekly window may bind first. If MiniMax counted no cache reads in its estimate, the figure would be several times higher.</t>
        </is>
      </c>
      <c r="N21" s="35" t="inlineStr">
        <is>
          <t>https://platform.minimax.io/subscribe/token-plan</t>
        </is>
      </c>
    </row>
    <row r="22">
      <c r="A22" s="32" t="inlineStr">
        <is>
          <t>MiniMax</t>
        </is>
      </c>
      <c r="B22" s="32" t="inlineStr">
        <is>
          <t>MiniMax M Plan</t>
        </is>
      </c>
      <c r="C22" s="32" t="inlineStr">
        <is>
          <t>Explore</t>
        </is>
      </c>
      <c r="D22" s="40" t="n">
        <v>55</v>
      </c>
      <c r="E22" s="40" t="n">
        <v>393</v>
      </c>
      <c r="F22" s="40" t="n">
        <v>534</v>
      </c>
      <c r="G22" s="41">
        <f>IF(AND(ISNUMBER(E22),ISNUMBER(D22),N(D22)&gt;0),E22/D22,"unknown")</f>
        <v/>
      </c>
      <c r="H22" s="42">
        <f>IF(ISNUMBER(E22),E22*$D$3,"unknown")</f>
        <v/>
      </c>
      <c r="I22" s="42">
        <f>IF(ISNUMBER(F22),F22*$D$3,"unknown")</f>
        <v/>
      </c>
      <c r="J22" s="43">
        <f>IF(OR(NOT(ISNUMBER(H22)),NOT(ISNUMBER(D22))),"unknown",IF(I22&lt;D22,"API",IF(H22&gt;D22,"Plan","Depends")))</f>
        <v/>
      </c>
      <c r="K22" s="32" t="inlineStr">
        <is>
          <t>low</t>
        </is>
      </c>
      <c r="L22" s="32" t="inlineStr">
        <is>
          <t>computed</t>
        </is>
      </c>
      <c r="M22" s="32" t="inlineStr">
        <is>
          <t>MiniMax's own estimate of ~5.1B tokens/month for this tier (from the Token Plan page; MiniMax says M Plan keeps Token Plan text limits) priced at MiniMax-M3 list prices ($0.30 in / $0.06 cache read / $1.20 out per MTok) under agentic mixes of 95% cache reads/0.6% output (low) to 84% cache reads/0.7% output (high). It is a vendor estimate, not a measurement, and the weekly window may bind first. If MiniMax counted no cache reads in its estimate, the figure would be several times higher.</t>
        </is>
      </c>
      <c r="N22" s="35" t="inlineStr">
        <is>
          <t>https://platform.minimax.io/subscribe/token-plan</t>
        </is>
      </c>
    </row>
    <row r="23">
      <c r="A23" s="32" t="inlineStr">
        <is>
          <t>MiniMax</t>
        </is>
      </c>
      <c r="B23" s="32" t="inlineStr">
        <is>
          <t>MiniMax M Plan</t>
        </is>
      </c>
      <c r="C23" s="32" t="inlineStr">
        <is>
          <t>Build</t>
        </is>
      </c>
      <c r="D23" s="40" t="n">
        <v>132</v>
      </c>
      <c r="E23" s="40" t="n">
        <v>963</v>
      </c>
      <c r="F23" s="40" t="n">
        <v>1309</v>
      </c>
      <c r="G23" s="41">
        <f>IF(AND(ISNUMBER(E23),ISNUMBER(D23),N(D23)&gt;0),E23/D23,"unknown")</f>
        <v/>
      </c>
      <c r="H23" s="42">
        <f>IF(ISNUMBER(E23),E23*$D$3,"unknown")</f>
        <v/>
      </c>
      <c r="I23" s="42">
        <f>IF(ISNUMBER(F23),F23*$D$3,"unknown")</f>
        <v/>
      </c>
      <c r="J23" s="43">
        <f>IF(OR(NOT(ISNUMBER(H23)),NOT(ISNUMBER(D23))),"unknown",IF(I23&lt;D23,"API",IF(H23&gt;D23,"Plan","Depends")))</f>
        <v/>
      </c>
      <c r="K23" s="32" t="inlineStr">
        <is>
          <t>low</t>
        </is>
      </c>
      <c r="L23" s="32" t="inlineStr">
        <is>
          <t>computed</t>
        </is>
      </c>
      <c r="M23" s="32" t="inlineStr">
        <is>
          <t>MiniMax's own estimate of ~12.5B tokens/month for this tier (from the Token Plan page; MiniMax says M Plan keeps Token Plan text limits) priced at MiniMax-M3 list prices ($0.30 in / $0.06 cache read / $1.20 out per MTok) under agentic mixes of 95% cache reads/0.6% output (low) to 84% cache reads/0.7% output (high). It is a vendor estimate, not a measurement, and the weekly window may bind first. If MiniMax counted no cache reads in its estimate, the figure would be several times higher.</t>
        </is>
      </c>
      <c r="N23" s="35" t="inlineStr">
        <is>
          <t>https://platform.minimax.io/subscribe/token-plan</t>
        </is>
      </c>
    </row>
    <row r="24">
      <c r="A24" s="32" t="inlineStr">
        <is>
          <t>GitHub</t>
        </is>
      </c>
      <c r="B24" s="32" t="inlineStr">
        <is>
          <t>Copilot</t>
        </is>
      </c>
      <c r="C24" s="32" t="inlineStr">
        <is>
          <t>Free</t>
        </is>
      </c>
      <c r="D24" s="40" t="n">
        <v>0</v>
      </c>
      <c r="E24" s="37" t="inlineStr">
        <is>
          <t>unknown</t>
        </is>
      </c>
      <c r="F24" s="37" t="inlineStr">
        <is>
          <t>unknown</t>
        </is>
      </c>
      <c r="G24" s="41">
        <f>IF(AND(ISNUMBER(E24),ISNUMBER(D24),N(D24)&gt;0),E24/D24,"unknown")</f>
        <v/>
      </c>
      <c r="H24" s="42">
        <f>IF(ISNUMBER(E24),E24*$D$3,"unknown")</f>
        <v/>
      </c>
      <c r="I24" s="42">
        <f>IF(ISNUMBER(F24),F24*$D$3,"unknown")</f>
        <v/>
      </c>
      <c r="J24" s="43">
        <f>IF(OR(NOT(ISNUMBER(H24)),NOT(ISNUMBER(D24))),"unknown",IF(I24&lt;D24,"API",IF(H24&gt;D24,"Plan","Depends")))</f>
        <v/>
      </c>
      <c r="K24" s="32" t="inlineStr">
        <is>
          <t>unknown</t>
        </is>
      </c>
      <c r="L24" s="32" t="inlineStr">
        <is>
          <t>not published</t>
        </is>
      </c>
      <c r="M24" s="32" t="inlineStr">
        <is>
          <t>Free credit allowance is not stated in dollars or credits.</t>
        </is>
      </c>
      <c r="N24" s="35" t="inlineStr">
        <is>
          <t>https://docs.github.com/en/copilot/get-started/plans</t>
        </is>
      </c>
    </row>
    <row r="25">
      <c r="A25" s="32" t="inlineStr">
        <is>
          <t>Cursor (X Subscription)</t>
        </is>
      </c>
      <c r="B25" s="32" t="inlineStr">
        <is>
          <t>Cursor + Grok</t>
        </is>
      </c>
      <c r="C25" s="32" t="inlineStr">
        <is>
          <t>Free</t>
        </is>
      </c>
      <c r="D25" s="40" t="n">
        <v>0</v>
      </c>
      <c r="E25" s="37" t="inlineStr">
        <is>
          <t>unknown</t>
        </is>
      </c>
      <c r="F25" s="37" t="inlineStr">
        <is>
          <t>unknown</t>
        </is>
      </c>
      <c r="G25" s="41">
        <f>IF(AND(ISNUMBER(E25),ISNUMBER(D25),N(D25)&gt;0),E25/D25,"unknown")</f>
        <v/>
      </c>
      <c r="H25" s="42">
        <f>IF(ISNUMBER(E25),E25*$D$3,"unknown")</f>
        <v/>
      </c>
      <c r="I25" s="42">
        <f>IF(ISNUMBER(F25),F25*$D$3,"unknown")</f>
        <v/>
      </c>
      <c r="J25" s="43">
        <f>IF(OR(NOT(ISNUMBER(H25)),NOT(ISNUMBER(D25))),"unknown",IF(I25&lt;D25,"API",IF(H25&gt;D25,"Plan","Depends")))</f>
        <v/>
      </c>
      <c r="K25" s="32" t="inlineStr">
        <is>
          <t>unknown</t>
        </is>
      </c>
      <c r="L25" s="32" t="inlineStr">
        <is>
          <t>not published</t>
        </is>
      </c>
      <c r="M25" s="32" t="inlineStr">
        <is>
          <t>The weekly pool is published only relative to Plus (4×/15×/50×), never in dollars or tokens. SemiAnalysis tracks Cursor but its numbers are paywalled. Third-party models are billed at API list price, so they add no subsidy.</t>
        </is>
      </c>
      <c r="N25" s="35" t="inlineStr">
        <is>
          <t>https://docs.x.ai/x-subscription/usage-limits</t>
        </is>
      </c>
    </row>
    <row r="26">
      <c r="A26" s="32" t="inlineStr">
        <is>
          <t>Cursor (X Subscription)</t>
        </is>
      </c>
      <c r="B26" s="32" t="inlineStr">
        <is>
          <t>Cursor + Grok</t>
        </is>
      </c>
      <c r="C26" s="32" t="inlineStr">
        <is>
          <t>Plus</t>
        </is>
      </c>
      <c r="D26" s="40" t="n">
        <v>8</v>
      </c>
      <c r="E26" s="37" t="inlineStr">
        <is>
          <t>unknown</t>
        </is>
      </c>
      <c r="F26" s="37" t="inlineStr">
        <is>
          <t>unknown</t>
        </is>
      </c>
      <c r="G26" s="41">
        <f>IF(AND(ISNUMBER(E26),ISNUMBER(D26),N(D26)&gt;0),E26/D26,"unknown")</f>
        <v/>
      </c>
      <c r="H26" s="42">
        <f>IF(ISNUMBER(E26),E26*$D$3,"unknown")</f>
        <v/>
      </c>
      <c r="I26" s="42">
        <f>IF(ISNUMBER(F26),F26*$D$3,"unknown")</f>
        <v/>
      </c>
      <c r="J26" s="43">
        <f>IF(OR(NOT(ISNUMBER(H26)),NOT(ISNUMBER(D26))),"unknown",IF(I26&lt;D26,"API",IF(H26&gt;D26,"Plan","Depends")))</f>
        <v/>
      </c>
      <c r="K26" s="32" t="inlineStr">
        <is>
          <t>unknown</t>
        </is>
      </c>
      <c r="L26" s="32" t="inlineStr">
        <is>
          <t>not published</t>
        </is>
      </c>
      <c r="M26" s="32" t="inlineStr">
        <is>
          <t>The weekly pool is published only relative to Plus (4×/15×/50×), never in dollars or tokens. SemiAnalysis tracks Cursor but its numbers are paywalled. Third-party models are billed at API list price, so they add no subsidy.</t>
        </is>
      </c>
      <c r="N26" s="35" t="inlineStr">
        <is>
          <t>https://docs.x.ai/x-subscription/usage-limits</t>
        </is>
      </c>
    </row>
    <row r="27">
      <c r="A27" s="32" t="inlineStr">
        <is>
          <t>Cursor (X Subscription)</t>
        </is>
      </c>
      <c r="B27" s="32" t="inlineStr">
        <is>
          <t>Cursor + Grok</t>
        </is>
      </c>
      <c r="C27" s="32" t="inlineStr">
        <is>
          <t>Premium</t>
        </is>
      </c>
      <c r="D27" s="40" t="n">
        <v>30</v>
      </c>
      <c r="E27" s="37" t="inlineStr">
        <is>
          <t>unknown</t>
        </is>
      </c>
      <c r="F27" s="37" t="inlineStr">
        <is>
          <t>unknown</t>
        </is>
      </c>
      <c r="G27" s="41">
        <f>IF(AND(ISNUMBER(E27),ISNUMBER(D27),N(D27)&gt;0),E27/D27,"unknown")</f>
        <v/>
      </c>
      <c r="H27" s="42">
        <f>IF(ISNUMBER(E27),E27*$D$3,"unknown")</f>
        <v/>
      </c>
      <c r="I27" s="42">
        <f>IF(ISNUMBER(F27),F27*$D$3,"unknown")</f>
        <v/>
      </c>
      <c r="J27" s="43">
        <f>IF(OR(NOT(ISNUMBER(H27)),NOT(ISNUMBER(D27))),"unknown",IF(I27&lt;D27,"API",IF(H27&gt;D27,"Plan","Depends")))</f>
        <v/>
      </c>
      <c r="K27" s="32" t="inlineStr">
        <is>
          <t>unknown</t>
        </is>
      </c>
      <c r="L27" s="32" t="inlineStr">
        <is>
          <t>not published</t>
        </is>
      </c>
      <c r="M27" s="32" t="inlineStr">
        <is>
          <t>The weekly pool is published only relative to Plus (4×/15×/50×), never in dollars or tokens. SemiAnalysis tracks Cursor but its numbers are paywalled. Third-party models are billed at API list price, so they add no subsidy.</t>
        </is>
      </c>
      <c r="N27" s="35" t="inlineStr">
        <is>
          <t>https://docs.x.ai/x-subscription/usage-limits</t>
        </is>
      </c>
    </row>
    <row r="28">
      <c r="A28" s="32" t="inlineStr">
        <is>
          <t>Cursor (X Subscription)</t>
        </is>
      </c>
      <c r="B28" s="32" t="inlineStr">
        <is>
          <t>Cursor + Grok</t>
        </is>
      </c>
      <c r="C28" s="32" t="inlineStr">
        <is>
          <t>Super</t>
        </is>
      </c>
      <c r="D28" s="40" t="n">
        <v>100</v>
      </c>
      <c r="E28" s="37" t="inlineStr">
        <is>
          <t>unknown</t>
        </is>
      </c>
      <c r="F28" s="37" t="inlineStr">
        <is>
          <t>unknown</t>
        </is>
      </c>
      <c r="G28" s="41">
        <f>IF(AND(ISNUMBER(E28),ISNUMBER(D28),N(D28)&gt;0),E28/D28,"unknown")</f>
        <v/>
      </c>
      <c r="H28" s="42">
        <f>IF(ISNUMBER(E28),E28*$D$3,"unknown")</f>
        <v/>
      </c>
      <c r="I28" s="42">
        <f>IF(ISNUMBER(F28),F28*$D$3,"unknown")</f>
        <v/>
      </c>
      <c r="J28" s="43">
        <f>IF(OR(NOT(ISNUMBER(H28)),NOT(ISNUMBER(D28))),"unknown",IF(I28&lt;D28,"API",IF(H28&gt;D28,"Plan","Depends")))</f>
        <v/>
      </c>
      <c r="K28" s="32" t="inlineStr">
        <is>
          <t>unknown</t>
        </is>
      </c>
      <c r="L28" s="32" t="inlineStr">
        <is>
          <t>not published</t>
        </is>
      </c>
      <c r="M28" s="32" t="inlineStr">
        <is>
          <t>The weekly pool is published only relative to Plus (4×/15×/50×), never in dollars or tokens. SemiAnalysis tracks Cursor but its numbers are paywalled. Third-party models are billed at API list price, so they add no subsidy.</t>
        </is>
      </c>
      <c r="N28" s="35" t="inlineStr">
        <is>
          <t>https://docs.x.ai/x-subscription/usage-limits</t>
        </is>
      </c>
    </row>
    <row r="29">
      <c r="A29" s="32" t="inlineStr">
        <is>
          <t>Cursor (X Subscription)</t>
        </is>
      </c>
      <c r="B29" s="32" t="inlineStr">
        <is>
          <t>Cursor + Grok</t>
        </is>
      </c>
      <c r="C29" s="32" t="inlineStr">
        <is>
          <t>Ultra</t>
        </is>
      </c>
      <c r="D29" s="40" t="n">
        <v>200</v>
      </c>
      <c r="E29" s="37" t="inlineStr">
        <is>
          <t>unknown</t>
        </is>
      </c>
      <c r="F29" s="37" t="inlineStr">
        <is>
          <t>unknown</t>
        </is>
      </c>
      <c r="G29" s="41">
        <f>IF(AND(ISNUMBER(E29),ISNUMBER(D29),N(D29)&gt;0),E29/D29,"unknown")</f>
        <v/>
      </c>
      <c r="H29" s="42">
        <f>IF(ISNUMBER(E29),E29*$D$3,"unknown")</f>
        <v/>
      </c>
      <c r="I29" s="42">
        <f>IF(ISNUMBER(F29),F29*$D$3,"unknown")</f>
        <v/>
      </c>
      <c r="J29" s="43">
        <f>IF(OR(NOT(ISNUMBER(H29)),NOT(ISNUMBER(D29))),"unknown",IF(I29&lt;D29,"API",IF(H29&gt;D29,"Plan","Depends")))</f>
        <v/>
      </c>
      <c r="K29" s="32" t="inlineStr">
        <is>
          <t>unknown</t>
        </is>
      </c>
      <c r="L29" s="32" t="inlineStr">
        <is>
          <t>not published</t>
        </is>
      </c>
      <c r="M29" s="32" t="inlineStr">
        <is>
          <t>The weekly pool is published only relative to Plus (4×/15×/50×), never in dollars or tokens. SemiAnalysis tracks Cursor but its numbers are paywalled. Third-party models are billed at API list price, so they add no subsidy.</t>
        </is>
      </c>
      <c r="N29" s="35" t="inlineStr">
        <is>
          <t>https://docs.x.ai/x-subscription/usage-limits</t>
        </is>
      </c>
    </row>
    <row r="30">
      <c r="A30" s="32" t="inlineStr">
        <is>
          <t>Cursor</t>
        </is>
      </c>
      <c r="B30" s="32" t="inlineStr">
        <is>
          <t>Cursor</t>
        </is>
      </c>
      <c r="C30" s="32" t="inlineStr">
        <is>
          <t>Pro (legacy $20)</t>
        </is>
      </c>
      <c r="D30" s="40" t="n">
        <v>20</v>
      </c>
      <c r="E30" s="37" t="inlineStr">
        <is>
          <t>unknown</t>
        </is>
      </c>
      <c r="F30" s="37" t="inlineStr">
        <is>
          <t>unknown</t>
        </is>
      </c>
      <c r="G30" s="41">
        <f>IF(AND(ISNUMBER(E30),ISNUMBER(D30),N(D30)&gt;0),E30/D30,"unknown")</f>
        <v/>
      </c>
      <c r="H30" s="42">
        <f>IF(ISNUMBER(E30),E30*$D$3,"unknown")</f>
        <v/>
      </c>
      <c r="I30" s="42">
        <f>IF(ISNUMBER(F30),F30*$D$3,"unknown")</f>
        <v/>
      </c>
      <c r="J30" s="43">
        <f>IF(OR(NOT(ISNUMBER(H30)),NOT(ISNUMBER(D30))),"unknown",IF(I30&lt;D30,"API",IF(H30&gt;D30,"Plan","Depends")))</f>
        <v/>
      </c>
      <c r="K30" s="32" t="inlineStr">
        <is>
          <t>unknown</t>
        </is>
      </c>
      <c r="L30" s="32" t="inlineStr">
        <is>
          <t>not published</t>
        </is>
      </c>
      <c r="M30" s="32" t="inlineStr">
        <is>
          <t>The Other Models pool is drawn at API price, but pool sizes are not published.</t>
        </is>
      </c>
      <c r="N30" s="35" t="inlineStr">
        <is>
          <t>https://cursor.com/docs/account/pricing/legacy-cursor-plans</t>
        </is>
      </c>
    </row>
    <row r="31">
      <c r="A31" s="32" t="inlineStr">
        <is>
          <t>Cursor</t>
        </is>
      </c>
      <c r="B31" s="32" t="inlineStr">
        <is>
          <t>Cursor</t>
        </is>
      </c>
      <c r="C31" s="32" t="inlineStr">
        <is>
          <t>Pro+ (legacy)</t>
        </is>
      </c>
      <c r="D31" s="40" t="n">
        <v>60</v>
      </c>
      <c r="E31" s="37" t="inlineStr">
        <is>
          <t>unknown</t>
        </is>
      </c>
      <c r="F31" s="37" t="inlineStr">
        <is>
          <t>unknown</t>
        </is>
      </c>
      <c r="G31" s="41">
        <f>IF(AND(ISNUMBER(E31),ISNUMBER(D31),N(D31)&gt;0),E31/D31,"unknown")</f>
        <v/>
      </c>
      <c r="H31" s="42">
        <f>IF(ISNUMBER(E31),E31*$D$3,"unknown")</f>
        <v/>
      </c>
      <c r="I31" s="42">
        <f>IF(ISNUMBER(F31),F31*$D$3,"unknown")</f>
        <v/>
      </c>
      <c r="J31" s="43">
        <f>IF(OR(NOT(ISNUMBER(H31)),NOT(ISNUMBER(D31))),"unknown",IF(I31&lt;D31,"API",IF(H31&gt;D31,"Plan","Depends")))</f>
        <v/>
      </c>
      <c r="K31" s="32" t="inlineStr">
        <is>
          <t>unknown</t>
        </is>
      </c>
      <c r="L31" s="32" t="inlineStr">
        <is>
          <t>not published</t>
        </is>
      </c>
      <c r="M31" s="32" t="inlineStr">
        <is>
          <t>The Other Models pool is drawn at API price, but pool sizes are not published.</t>
        </is>
      </c>
      <c r="N31" s="35" t="inlineStr">
        <is>
          <t>https://cursor.com/docs/account/pricing/legacy-cursor-plans</t>
        </is>
      </c>
    </row>
    <row r="32">
      <c r="A32" s="32" t="inlineStr">
        <is>
          <t>Cognition</t>
        </is>
      </c>
      <c r="B32" s="32" t="inlineStr">
        <is>
          <t>Devin</t>
        </is>
      </c>
      <c r="C32" s="32" t="inlineStr">
        <is>
          <t>Free</t>
        </is>
      </c>
      <c r="D32" s="40" t="n">
        <v>0</v>
      </c>
      <c r="E32" s="37" t="inlineStr">
        <is>
          <t>unknown</t>
        </is>
      </c>
      <c r="F32" s="37" t="inlineStr">
        <is>
          <t>unknown</t>
        </is>
      </c>
      <c r="G32" s="41">
        <f>IF(AND(ISNUMBER(E32),ISNUMBER(D32),N(D32)&gt;0),E32/D32,"unknown")</f>
        <v/>
      </c>
      <c r="H32" s="42">
        <f>IF(ISNUMBER(E32),E32*$D$3,"unknown")</f>
        <v/>
      </c>
      <c r="I32" s="42">
        <f>IF(ISNUMBER(F32),F32*$D$3,"unknown")</f>
        <v/>
      </c>
      <c r="J32" s="43">
        <f>IF(OR(NOT(ISNUMBER(H32)),NOT(ISNUMBER(D32))),"unknown",IF(I32&lt;D32,"API",IF(H32&gt;D32,"Plan","Depends")))</f>
        <v/>
      </c>
      <c r="K32" s="32" t="inlineStr">
        <is>
          <t>unknown</t>
        </is>
      </c>
      <c r="L32" s="32" t="inlineStr">
        <is>
          <t>not published</t>
        </is>
      </c>
      <c r="M32" s="32" t="inlineStr">
        <is>
          <t>Free quota is described only as 'light'; no tokens or dollars published.</t>
        </is>
      </c>
      <c r="N32" s="35" t="inlineStr">
        <is>
          <t>https://docs.devin.ai/admin/billing/self-serve</t>
        </is>
      </c>
    </row>
    <row r="33">
      <c r="A33" s="32" t="inlineStr">
        <is>
          <t>Cognition</t>
        </is>
      </c>
      <c r="B33" s="32" t="inlineStr">
        <is>
          <t>Devin</t>
        </is>
      </c>
      <c r="C33" s="32" t="inlineStr">
        <is>
          <t>Pro</t>
        </is>
      </c>
      <c r="D33" s="40" t="n">
        <v>20</v>
      </c>
      <c r="E33" s="37" t="inlineStr">
        <is>
          <t>unknown</t>
        </is>
      </c>
      <c r="F33" s="37" t="inlineStr">
        <is>
          <t>unknown</t>
        </is>
      </c>
      <c r="G33" s="41">
        <f>IF(AND(ISNUMBER(E33),ISNUMBER(D33),N(D33)&gt;0),E33/D33,"unknown")</f>
        <v/>
      </c>
      <c r="H33" s="42">
        <f>IF(ISNUMBER(E33),E33*$D$3,"unknown")</f>
        <v/>
      </c>
      <c r="I33" s="42">
        <f>IF(ISNUMBER(F33),F33*$D$3,"unknown")</f>
        <v/>
      </c>
      <c r="J33" s="43">
        <f>IF(OR(NOT(ISNUMBER(H33)),NOT(ISNUMBER(D33))),"unknown",IF(I33&lt;D33,"API",IF(H33&gt;D33,"Plan","Depends")))</f>
        <v/>
      </c>
      <c r="K33" s="32" t="inlineStr">
        <is>
          <t>unknown</t>
        </is>
      </c>
      <c r="L33" s="32" t="inlineStr">
        <is>
          <t>not published</t>
        </is>
      </c>
      <c r="M33" s="32" t="inlineStr">
        <is>
          <t>Quota size isn't published in tokens or dollars, only that it's token-based and varies by model. Windsurf's per-day message estimates (Mar 2026) are too wide and too old to price. Extra usage is billed at API list price, so it adds no subsidy.</t>
        </is>
      </c>
      <c r="N33" s="35" t="inlineStr">
        <is>
          <t>https://docs.devin.ai/admin/billing/self-serve</t>
        </is>
      </c>
    </row>
    <row r="34">
      <c r="A34" s="32" t="inlineStr">
        <is>
          <t>Cognition</t>
        </is>
      </c>
      <c r="B34" s="32" t="inlineStr">
        <is>
          <t>Devin</t>
        </is>
      </c>
      <c r="C34" s="32" t="inlineStr">
        <is>
          <t>Max</t>
        </is>
      </c>
      <c r="D34" s="40" t="n">
        <v>200</v>
      </c>
      <c r="E34" s="37" t="inlineStr">
        <is>
          <t>unknown</t>
        </is>
      </c>
      <c r="F34" s="37" t="inlineStr">
        <is>
          <t>unknown</t>
        </is>
      </c>
      <c r="G34" s="41">
        <f>IF(AND(ISNUMBER(E34),ISNUMBER(D34),N(D34)&gt;0),E34/D34,"unknown")</f>
        <v/>
      </c>
      <c r="H34" s="42">
        <f>IF(ISNUMBER(E34),E34*$D$3,"unknown")</f>
        <v/>
      </c>
      <c r="I34" s="42">
        <f>IF(ISNUMBER(F34),F34*$D$3,"unknown")</f>
        <v/>
      </c>
      <c r="J34" s="43">
        <f>IF(OR(NOT(ISNUMBER(H34)),NOT(ISNUMBER(D34))),"unknown",IF(I34&lt;D34,"API",IF(H34&gt;D34,"Plan","Depends")))</f>
        <v/>
      </c>
      <c r="K34" s="32" t="inlineStr">
        <is>
          <t>unknown</t>
        </is>
      </c>
      <c r="L34" s="32" t="inlineStr">
        <is>
          <t>not published</t>
        </is>
      </c>
      <c r="M34" s="32" t="inlineStr">
        <is>
          <t>Published only as 'significantly higher' than Pro; no tokens or dollars.</t>
        </is>
      </c>
      <c r="N34" s="35" t="inlineStr">
        <is>
          <t>https://docs.devin.ai/admin/billing/self-serve</t>
        </is>
      </c>
    </row>
    <row r="35">
      <c r="A35" s="32" t="inlineStr">
        <is>
          <t>Cognition</t>
        </is>
      </c>
      <c r="B35" s="32" t="inlineStr">
        <is>
          <t>Devin</t>
        </is>
      </c>
      <c r="C35" s="32" t="inlineStr">
        <is>
          <t>Teams (full seat)</t>
        </is>
      </c>
      <c r="D35" s="40" t="n">
        <v>40</v>
      </c>
      <c r="E35" s="37" t="inlineStr">
        <is>
          <t>unknown</t>
        </is>
      </c>
      <c r="F35" s="37" t="inlineStr">
        <is>
          <t>unknown</t>
        </is>
      </c>
      <c r="G35" s="41">
        <f>IF(AND(ISNUMBER(E35),ISNUMBER(D35),N(D35)&gt;0),E35/D35,"unknown")</f>
        <v/>
      </c>
      <c r="H35" s="42">
        <f>IF(ISNUMBER(E35),E35*$D$3,"unknown")</f>
        <v/>
      </c>
      <c r="I35" s="42">
        <f>IF(ISNUMBER(F35),F35*$D$3,"unknown")</f>
        <v/>
      </c>
      <c r="J35" s="43">
        <f>IF(OR(NOT(ISNUMBER(H35)),NOT(ISNUMBER(D35))),"unknown",IF(I35&lt;D35,"API",IF(H35&gt;D35,"Plan","Depends")))</f>
        <v/>
      </c>
      <c r="K35" s="32" t="inlineStr">
        <is>
          <t>unknown</t>
        </is>
      </c>
      <c r="L35" s="32" t="inlineStr">
        <is>
          <t>not published</t>
        </is>
      </c>
      <c r="M35" s="32" t="inlineStr">
        <is>
          <t>Pro-equivalent quota per full seat; size not published.</t>
        </is>
      </c>
      <c r="N35" s="35" t="inlineStr">
        <is>
          <t>https://docs.devin.ai/admin/billing/self-serve</t>
        </is>
      </c>
    </row>
    <row r="36">
      <c r="A36" s="32" t="inlineStr">
        <is>
          <t>Cognition</t>
        </is>
      </c>
      <c r="B36" s="32" t="inlineStr">
        <is>
          <t>Devin</t>
        </is>
      </c>
      <c r="C36" s="32" t="inlineStr">
        <is>
          <t>Windsurf Pro (legacy $15)</t>
        </is>
      </c>
      <c r="D36" s="40" t="n">
        <v>15</v>
      </c>
      <c r="E36" s="37" t="inlineStr">
        <is>
          <t>unknown</t>
        </is>
      </c>
      <c r="F36" s="37" t="inlineStr">
        <is>
          <t>unknown</t>
        </is>
      </c>
      <c r="G36" s="41">
        <f>IF(AND(ISNUMBER(E36),ISNUMBER(D36),N(D36)&gt;0),E36/D36,"unknown")</f>
        <v/>
      </c>
      <c r="H36" s="42">
        <f>IF(ISNUMBER(E36),E36*$D$3,"unknown")</f>
        <v/>
      </c>
      <c r="I36" s="42">
        <f>IF(ISNUMBER(F36),F36*$D$3,"unknown")</f>
        <v/>
      </c>
      <c r="J36" s="43">
        <f>IF(OR(NOT(ISNUMBER(H36)),NOT(ISNUMBER(D36))),"unknown",IF(I36&lt;D36,"API",IF(H36&gt;D36,"Plan","Depends")))</f>
        <v/>
      </c>
      <c r="K36" s="32" t="inlineStr">
        <is>
          <t>unknown</t>
        </is>
      </c>
      <c r="L36" s="32" t="inlineStr">
        <is>
          <t>not published</t>
        </is>
      </c>
      <c r="M36" s="32" t="inlineStr">
        <is>
          <t>Same unpublished quota as Pro.</t>
        </is>
      </c>
      <c r="N36" s="35" t="inlineStr">
        <is>
          <t>https://docs.devin.ai/admin/billing/self-serve</t>
        </is>
      </c>
    </row>
    <row r="37">
      <c r="A37" s="32" t="inlineStr">
        <is>
          <t>Cognition</t>
        </is>
      </c>
      <c r="B37" s="32" t="inlineStr">
        <is>
          <t>Devin</t>
        </is>
      </c>
      <c r="C37" s="32" t="inlineStr">
        <is>
          <t>Windsurf Teams (legacy $30/seat)</t>
        </is>
      </c>
      <c r="D37" s="40" t="n">
        <v>30</v>
      </c>
      <c r="E37" s="37" t="inlineStr">
        <is>
          <t>unknown</t>
        </is>
      </c>
      <c r="F37" s="37" t="inlineStr">
        <is>
          <t>unknown</t>
        </is>
      </c>
      <c r="G37" s="41">
        <f>IF(AND(ISNUMBER(E37),ISNUMBER(D37),N(D37)&gt;0),E37/D37,"unknown")</f>
        <v/>
      </c>
      <c r="H37" s="42">
        <f>IF(ISNUMBER(E37),E37*$D$3,"unknown")</f>
        <v/>
      </c>
      <c r="I37" s="42">
        <f>IF(ISNUMBER(F37),F37*$D$3,"unknown")</f>
        <v/>
      </c>
      <c r="J37" s="43">
        <f>IF(OR(NOT(ISNUMBER(H37)),NOT(ISNUMBER(D37))),"unknown",IF(I37&lt;D37,"API",IF(H37&gt;D37,"Plan","Depends")))</f>
        <v/>
      </c>
      <c r="K37" s="32" t="inlineStr">
        <is>
          <t>unknown</t>
        </is>
      </c>
      <c r="L37" s="32" t="inlineStr">
        <is>
          <t>not published</t>
        </is>
      </c>
      <c r="M37" s="32" t="inlineStr">
        <is>
          <t>Same unpublished quota as Teams.</t>
        </is>
      </c>
      <c r="N37" s="35" t="inlineStr">
        <is>
          <t>https://docs.devin.ai/admin/billing/self-serve</t>
        </is>
      </c>
    </row>
    <row r="38">
      <c r="A38" s="32" t="inlineStr">
        <is>
          <t>Google</t>
        </is>
      </c>
      <c r="B38" s="32" t="inlineStr">
        <is>
          <t>Gemini Code Assist / Gemini CLI</t>
        </is>
      </c>
      <c r="C38" s="32" t="inlineStr">
        <is>
          <t>Standard</t>
        </is>
      </c>
      <c r="D38" s="40" t="n">
        <v>22.8</v>
      </c>
      <c r="E38" s="37" t="inlineStr">
        <is>
          <t>unknown</t>
        </is>
      </c>
      <c r="F38" s="37" t="inlineStr">
        <is>
          <t>unknown</t>
        </is>
      </c>
      <c r="G38" s="41">
        <f>IF(AND(ISNUMBER(E38),ISNUMBER(D38),N(D38)&gt;0),E38/D38,"unknown")</f>
        <v/>
      </c>
      <c r="H38" s="42">
        <f>IF(ISNUMBER(E38),E38*$D$3,"unknown")</f>
        <v/>
      </c>
      <c r="I38" s="42">
        <f>IF(ISNUMBER(F38),F38*$D$3,"unknown")</f>
        <v/>
      </c>
      <c r="J38" s="43">
        <f>IF(OR(NOT(ISNUMBER(H38)),NOT(ISNUMBER(D38))),"unknown",IF(I38&lt;D38,"API",IF(H38&gt;D38,"Plan","Depends")))</f>
        <v/>
      </c>
      <c r="K38" s="32" t="inlineStr">
        <is>
          <t>unknown</t>
        </is>
      </c>
      <c r="L38" s="32" t="inlineStr">
        <is>
          <t>not published</t>
        </is>
      </c>
      <c r="M38" s="32" t="inlineStr">
        <is>
          <t>Quotas are model requests per day; Google does not publish tokens per request, and no credible measurement exists. Closed to new subscriptions.</t>
        </is>
      </c>
      <c r="N38" s="35" t="inlineStr">
        <is>
          <t>https://developers.google.com/gemini-code-assist/resources/quotas</t>
        </is>
      </c>
    </row>
    <row r="39">
      <c r="A39" s="32" t="inlineStr">
        <is>
          <t>Google</t>
        </is>
      </c>
      <c r="B39" s="32" t="inlineStr">
        <is>
          <t>Gemini Code Assist / Gemini CLI</t>
        </is>
      </c>
      <c r="C39" s="32" t="inlineStr">
        <is>
          <t>Enterprise</t>
        </is>
      </c>
      <c r="D39" s="40" t="n">
        <v>54</v>
      </c>
      <c r="E39" s="37" t="inlineStr">
        <is>
          <t>unknown</t>
        </is>
      </c>
      <c r="F39" s="37" t="inlineStr">
        <is>
          <t>unknown</t>
        </is>
      </c>
      <c r="G39" s="41">
        <f>IF(AND(ISNUMBER(E39),ISNUMBER(D39),N(D39)&gt;0),E39/D39,"unknown")</f>
        <v/>
      </c>
      <c r="H39" s="42">
        <f>IF(ISNUMBER(E39),E39*$D$3,"unknown")</f>
        <v/>
      </c>
      <c r="I39" s="42">
        <f>IF(ISNUMBER(F39),F39*$D$3,"unknown")</f>
        <v/>
      </c>
      <c r="J39" s="43">
        <f>IF(OR(NOT(ISNUMBER(H39)),NOT(ISNUMBER(D39))),"unknown",IF(I39&lt;D39,"API",IF(H39&gt;D39,"Plan","Depends")))</f>
        <v/>
      </c>
      <c r="K39" s="32" t="inlineStr">
        <is>
          <t>unknown</t>
        </is>
      </c>
      <c r="L39" s="32" t="inlineStr">
        <is>
          <t>not published</t>
        </is>
      </c>
      <c r="M39" s="32" t="inlineStr">
        <is>
          <t>Quotas are model requests per day; Google does not publish tokens per request, and no credible measurement exists. Closed to new subscriptions.</t>
        </is>
      </c>
      <c r="N39" s="35" t="inlineStr">
        <is>
          <t>https://developers.google.com/gemini-code-assist/resources/quotas</t>
        </is>
      </c>
    </row>
    <row r="40">
      <c r="A40" s="32" t="inlineStr">
        <is>
          <t>Moonshot AI</t>
        </is>
      </c>
      <c r="B40" s="32" t="inlineStr">
        <is>
          <t>Kimi Code</t>
        </is>
      </c>
      <c r="C40" s="32" t="inlineStr">
        <is>
          <t>Plus</t>
        </is>
      </c>
      <c r="D40" s="40" t="n">
        <v>19</v>
      </c>
      <c r="E40" s="37" t="inlineStr">
        <is>
          <t>unknown</t>
        </is>
      </c>
      <c r="F40" s="37" t="inlineStr">
        <is>
          <t>unknown</t>
        </is>
      </c>
      <c r="G40" s="41">
        <f>IF(AND(ISNUMBER(E40),ISNUMBER(D40),N(D40)&gt;0),E40/D40,"unknown")</f>
        <v/>
      </c>
      <c r="H40" s="42">
        <f>IF(ISNUMBER(E40),E40*$D$3,"unknown")</f>
        <v/>
      </c>
      <c r="I40" s="42">
        <f>IF(ISNUMBER(F40),F40*$D$3,"unknown")</f>
        <v/>
      </c>
      <c r="J40" s="43">
        <f>IF(OR(NOT(ISNUMBER(H40)),NOT(ISNUMBER(D40))),"unknown",IF(I40&lt;D40,"API",IF(H40&gt;D40,"Plan","Depends")))</f>
        <v/>
      </c>
      <c r="K40" s="32" t="inlineStr">
        <is>
          <t>unknown</t>
        </is>
      </c>
      <c r="L40" s="32" t="inlineStr">
        <is>
          <t>not published</t>
        </is>
      </c>
      <c r="M40" s="32" t="inlineStr">
        <is>
          <t>Kimi does not publish the monthly credit pool or 5-hour cap in tokens or dollars. The only public measurement is one subscriber's instrumented data on a legacy plan (Aug 2026: ~19–23M billable tokens/week, down from ~55–90M), which doesn't map to the current tiers. SemiAnalysis tracks Moonshot behind a paywall.</t>
        </is>
      </c>
      <c r="N40" s="35" t="inlineStr">
        <is>
          <t>https://www.kimi.com/en/help/membership/membership-update-rules</t>
        </is>
      </c>
    </row>
    <row r="41">
      <c r="A41" s="32" t="inlineStr">
        <is>
          <t>Moonshot AI</t>
        </is>
      </c>
      <c r="B41" s="32" t="inlineStr">
        <is>
          <t>Kimi Code</t>
        </is>
      </c>
      <c r="C41" s="32" t="inlineStr">
        <is>
          <t>Pro</t>
        </is>
      </c>
      <c r="D41" s="40" t="n">
        <v>39</v>
      </c>
      <c r="E41" s="37" t="inlineStr">
        <is>
          <t>unknown</t>
        </is>
      </c>
      <c r="F41" s="37" t="inlineStr">
        <is>
          <t>unknown</t>
        </is>
      </c>
      <c r="G41" s="41">
        <f>IF(AND(ISNUMBER(E41),ISNUMBER(D41),N(D41)&gt;0),E41/D41,"unknown")</f>
        <v/>
      </c>
      <c r="H41" s="42">
        <f>IF(ISNUMBER(E41),E41*$D$3,"unknown")</f>
        <v/>
      </c>
      <c r="I41" s="42">
        <f>IF(ISNUMBER(F41),F41*$D$3,"unknown")</f>
        <v/>
      </c>
      <c r="J41" s="43">
        <f>IF(OR(NOT(ISNUMBER(H41)),NOT(ISNUMBER(D41))),"unknown",IF(I41&lt;D41,"API",IF(H41&gt;D41,"Plan","Depends")))</f>
        <v/>
      </c>
      <c r="K41" s="32" t="inlineStr">
        <is>
          <t>unknown</t>
        </is>
      </c>
      <c r="L41" s="32" t="inlineStr">
        <is>
          <t>not published</t>
        </is>
      </c>
      <c r="M41" s="32" t="inlineStr">
        <is>
          <t>Kimi does not publish the monthly credit pool or 5-hour cap in tokens or dollars. The only public measurement is one subscriber's instrumented data on a legacy plan (Aug 2026: ~19–23M billable tokens/week, down from ~55–90M), which doesn't map to the current tiers. SemiAnalysis tracks Moonshot behind a paywall.</t>
        </is>
      </c>
      <c r="N41" s="35" t="inlineStr">
        <is>
          <t>https://www.kimi.com/en/help/membership/membership-update-rules</t>
        </is>
      </c>
    </row>
    <row r="42">
      <c r="A42" s="32" t="inlineStr">
        <is>
          <t>Moonshot AI</t>
        </is>
      </c>
      <c r="B42" s="32" t="inlineStr">
        <is>
          <t>Kimi Code</t>
        </is>
      </c>
      <c r="C42" s="32" t="inlineStr">
        <is>
          <t>Max</t>
        </is>
      </c>
      <c r="D42" s="40" t="n">
        <v>99</v>
      </c>
      <c r="E42" s="37" t="inlineStr">
        <is>
          <t>unknown</t>
        </is>
      </c>
      <c r="F42" s="37" t="inlineStr">
        <is>
          <t>unknown</t>
        </is>
      </c>
      <c r="G42" s="41">
        <f>IF(AND(ISNUMBER(E42),ISNUMBER(D42),N(D42)&gt;0),E42/D42,"unknown")</f>
        <v/>
      </c>
      <c r="H42" s="42">
        <f>IF(ISNUMBER(E42),E42*$D$3,"unknown")</f>
        <v/>
      </c>
      <c r="I42" s="42">
        <f>IF(ISNUMBER(F42),F42*$D$3,"unknown")</f>
        <v/>
      </c>
      <c r="J42" s="43">
        <f>IF(OR(NOT(ISNUMBER(H42)),NOT(ISNUMBER(D42))),"unknown",IF(I42&lt;D42,"API",IF(H42&gt;D42,"Plan","Depends")))</f>
        <v/>
      </c>
      <c r="K42" s="32" t="inlineStr">
        <is>
          <t>unknown</t>
        </is>
      </c>
      <c r="L42" s="32" t="inlineStr">
        <is>
          <t>not published</t>
        </is>
      </c>
      <c r="M42" s="32" t="inlineStr">
        <is>
          <t>Kimi does not publish the monthly credit pool or 5-hour cap in tokens or dollars. The only public measurement is one subscriber's instrumented data on a legacy plan (Aug 2026: ~19–23M billable tokens/week, down from ~55–90M), which doesn't map to the current tiers. SemiAnalysis tracks Moonshot behind a paywall.</t>
        </is>
      </c>
      <c r="N42" s="35" t="inlineStr">
        <is>
          <t>https://www.kimi.com/en/help/membership/membership-update-rules</t>
        </is>
      </c>
    </row>
    <row r="43">
      <c r="A43" s="32" t="inlineStr">
        <is>
          <t>Moonshot AI</t>
        </is>
      </c>
      <c r="B43" s="32" t="inlineStr">
        <is>
          <t>Kimi Code</t>
        </is>
      </c>
      <c r="C43" s="32" t="inlineStr">
        <is>
          <t>Ultra</t>
        </is>
      </c>
      <c r="D43" s="40" t="n">
        <v>199</v>
      </c>
      <c r="E43" s="37" t="inlineStr">
        <is>
          <t>unknown</t>
        </is>
      </c>
      <c r="F43" s="37" t="inlineStr">
        <is>
          <t>unknown</t>
        </is>
      </c>
      <c r="G43" s="41">
        <f>IF(AND(ISNUMBER(E43),ISNUMBER(D43),N(D43)&gt;0),E43/D43,"unknown")</f>
        <v/>
      </c>
      <c r="H43" s="42">
        <f>IF(ISNUMBER(E43),E43*$D$3,"unknown")</f>
        <v/>
      </c>
      <c r="I43" s="42">
        <f>IF(ISNUMBER(F43),F43*$D$3,"unknown")</f>
        <v/>
      </c>
      <c r="J43" s="43">
        <f>IF(OR(NOT(ISNUMBER(H43)),NOT(ISNUMBER(D43))),"unknown",IF(I43&lt;D43,"API",IF(H43&gt;D43,"Plan","Depends")))</f>
        <v/>
      </c>
      <c r="K43" s="32" t="inlineStr">
        <is>
          <t>unknown</t>
        </is>
      </c>
      <c r="L43" s="32" t="inlineStr">
        <is>
          <t>not published</t>
        </is>
      </c>
      <c r="M43" s="32" t="inlineStr">
        <is>
          <t>Kimi does not publish the monthly credit pool or 5-hour cap in tokens or dollars. The only public measurement is one subscriber's instrumented data on a legacy plan (Aug 2026: ~19–23M billable tokens/week, down from ~55–90M), which doesn't map to the current tiers. SemiAnalysis tracks Moonshot behind a paywall.</t>
        </is>
      </c>
      <c r="N43" s="35" t="inlineStr">
        <is>
          <t>https://www.kimi.com/en/help/membership/membership-update-rules</t>
        </is>
      </c>
    </row>
    <row r="44">
      <c r="A44" s="32" t="inlineStr">
        <is>
          <t>Alibaba Cloud</t>
        </is>
      </c>
      <c r="B44" s="32" t="inlineStr">
        <is>
          <t>Model Studio Coding Plan</t>
        </is>
      </c>
      <c r="C44" s="32" t="inlineStr">
        <is>
          <t>Pro</t>
        </is>
      </c>
      <c r="D44" s="40" t="n">
        <v>50</v>
      </c>
      <c r="E44" s="37" t="inlineStr">
        <is>
          <t>unknown</t>
        </is>
      </c>
      <c r="F44" s="37" t="inlineStr">
        <is>
          <t>unknown</t>
        </is>
      </c>
      <c r="G44" s="41">
        <f>IF(AND(ISNUMBER(E44),ISNUMBER(D44),N(D44)&gt;0),E44/D44,"unknown")</f>
        <v/>
      </c>
      <c r="H44" s="42">
        <f>IF(ISNUMBER(E44),E44*$D$3,"unknown")</f>
        <v/>
      </c>
      <c r="I44" s="42">
        <f>IF(ISNUMBER(F44),F44*$D$3,"unknown")</f>
        <v/>
      </c>
      <c r="J44" s="43">
        <f>IF(OR(NOT(ISNUMBER(H44)),NOT(ISNUMBER(D44))),"unknown",IF(I44&lt;D44,"API",IF(H44&gt;D44,"Plan","Depends")))</f>
        <v/>
      </c>
      <c r="K44" s="32" t="inlineStr">
        <is>
          <t>unknown</t>
        </is>
      </c>
      <c r="L44" s="32" t="inlineStr">
        <is>
          <t>not published</t>
        </is>
      </c>
      <c r="M44" s="32" t="inlineStr">
        <is>
          <t>The cap is 90,000 requests/month, but Alibaba does not publish tokens per request. Closed to new buyers.</t>
        </is>
      </c>
      <c r="N44" s="35" t="inlineStr">
        <is>
          <t>https://www.alibabacloud.com/help/en/model-studio/coding-plan</t>
        </is>
      </c>
    </row>
    <row r="45">
      <c r="A45" s="32" t="inlineStr">
        <is>
          <t>Alibaba Cloud</t>
        </is>
      </c>
      <c r="B45" s="32" t="inlineStr">
        <is>
          <t>Model Studio Token Plan</t>
        </is>
      </c>
      <c r="C45" s="32" t="inlineStr">
        <is>
          <t>Lite</t>
        </is>
      </c>
      <c r="D45" s="40" t="n">
        <v>8</v>
      </c>
      <c r="E45" s="37" t="inlineStr">
        <is>
          <t>unknown</t>
        </is>
      </c>
      <c r="F45" s="37" t="inlineStr">
        <is>
          <t>unknown</t>
        </is>
      </c>
      <c r="G45" s="41">
        <f>IF(AND(ISNUMBER(E45),ISNUMBER(D45),N(D45)&gt;0),E45/D45,"unknown")</f>
        <v/>
      </c>
      <c r="H45" s="42">
        <f>IF(ISNUMBER(E45),E45*$D$3,"unknown")</f>
        <v/>
      </c>
      <c r="I45" s="42">
        <f>IF(ISNUMBER(F45),F45*$D$3,"unknown")</f>
        <v/>
      </c>
      <c r="J45" s="43">
        <f>IF(OR(NOT(ISNUMBER(H45)),NOT(ISNUMBER(D45))),"unknown",IF(I45&lt;D45,"API",IF(H45&gt;D45,"Plan","Depends")))</f>
        <v/>
      </c>
      <c r="K45" s="32" t="inlineStr">
        <is>
          <t>unknown</t>
        </is>
      </c>
      <c r="L45" s="32" t="inlineStr">
        <is>
          <t>not published</t>
        </is>
      </c>
      <c r="M45" s="32" t="inlineStr">
        <is>
          <t>Alibaba does not publish how many credits a token costs, so credits can't be converted to API value. (Extra bundles sell credits at $0.00075 each; that is a price, not API value.)</t>
        </is>
      </c>
      <c r="N45" s="35" t="inlineStr">
        <is>
          <t>https://docs.modelstudio.console.alibabacloud.com/en/model-studio/token-plan-overview</t>
        </is>
      </c>
    </row>
    <row r="46">
      <c r="A46" s="32" t="inlineStr">
        <is>
          <t>Alibaba Cloud</t>
        </is>
      </c>
      <c r="B46" s="32" t="inlineStr">
        <is>
          <t>Model Studio Token Plan</t>
        </is>
      </c>
      <c r="C46" s="32" t="inlineStr">
        <is>
          <t>Essential</t>
        </is>
      </c>
      <c r="D46" s="40" t="n">
        <v>16</v>
      </c>
      <c r="E46" s="37" t="inlineStr">
        <is>
          <t>unknown</t>
        </is>
      </c>
      <c r="F46" s="37" t="inlineStr">
        <is>
          <t>unknown</t>
        </is>
      </c>
      <c r="G46" s="41">
        <f>IF(AND(ISNUMBER(E46),ISNUMBER(D46),N(D46)&gt;0),E46/D46,"unknown")</f>
        <v/>
      </c>
      <c r="H46" s="42">
        <f>IF(ISNUMBER(E46),E46*$D$3,"unknown")</f>
        <v/>
      </c>
      <c r="I46" s="42">
        <f>IF(ISNUMBER(F46),F46*$D$3,"unknown")</f>
        <v/>
      </c>
      <c r="J46" s="43">
        <f>IF(OR(NOT(ISNUMBER(H46)),NOT(ISNUMBER(D46))),"unknown",IF(I46&lt;D46,"API",IF(H46&gt;D46,"Plan","Depends")))</f>
        <v/>
      </c>
      <c r="K46" s="32" t="inlineStr">
        <is>
          <t>unknown</t>
        </is>
      </c>
      <c r="L46" s="32" t="inlineStr">
        <is>
          <t>not published</t>
        </is>
      </c>
      <c r="M46" s="32" t="inlineStr">
        <is>
          <t>Alibaba does not publish how many credits a token costs, so credits can't be converted to API value. (Extra bundles sell credits at $0.00075 each; that is a price, not API value.)</t>
        </is>
      </c>
      <c r="N46" s="35" t="inlineStr">
        <is>
          <t>https://docs.modelstudio.console.alibabacloud.com/en/model-studio/token-plan-overview</t>
        </is>
      </c>
    </row>
    <row r="47">
      <c r="A47" s="32" t="inlineStr">
        <is>
          <t>Alibaba Cloud</t>
        </is>
      </c>
      <c r="B47" s="32" t="inlineStr">
        <is>
          <t>Model Studio Token Plan</t>
        </is>
      </c>
      <c r="C47" s="32" t="inlineStr">
        <is>
          <t>Standard</t>
        </is>
      </c>
      <c r="D47" s="40" t="n">
        <v>25</v>
      </c>
      <c r="E47" s="37" t="inlineStr">
        <is>
          <t>unknown</t>
        </is>
      </c>
      <c r="F47" s="37" t="inlineStr">
        <is>
          <t>unknown</t>
        </is>
      </c>
      <c r="G47" s="41">
        <f>IF(AND(ISNUMBER(E47),ISNUMBER(D47),N(D47)&gt;0),E47/D47,"unknown")</f>
        <v/>
      </c>
      <c r="H47" s="42">
        <f>IF(ISNUMBER(E47),E47*$D$3,"unknown")</f>
        <v/>
      </c>
      <c r="I47" s="42">
        <f>IF(ISNUMBER(F47),F47*$D$3,"unknown")</f>
        <v/>
      </c>
      <c r="J47" s="43">
        <f>IF(OR(NOT(ISNUMBER(H47)),NOT(ISNUMBER(D47))),"unknown",IF(I47&lt;D47,"API",IF(H47&gt;D47,"Plan","Depends")))</f>
        <v/>
      </c>
      <c r="K47" s="32" t="inlineStr">
        <is>
          <t>unknown</t>
        </is>
      </c>
      <c r="L47" s="32" t="inlineStr">
        <is>
          <t>not published</t>
        </is>
      </c>
      <c r="M47" s="32" t="inlineStr">
        <is>
          <t>Alibaba does not publish how many credits a token costs, so credits can't be converted to API value. (Extra bundles sell credits at $0.00075 each; that is a price, not API value.)</t>
        </is>
      </c>
      <c r="N47" s="35" t="inlineStr">
        <is>
          <t>https://docs.modelstudio.console.alibabacloud.com/en/model-studio/token-plan-overview</t>
        </is>
      </c>
    </row>
    <row r="48">
      <c r="A48" s="32" t="inlineStr">
        <is>
          <t>Alibaba Cloud</t>
        </is>
      </c>
      <c r="B48" s="32" t="inlineStr">
        <is>
          <t>Model Studio Token Plan</t>
        </is>
      </c>
      <c r="C48" s="32" t="inlineStr">
        <is>
          <t>Pro</t>
        </is>
      </c>
      <c r="D48" s="40" t="n">
        <v>80</v>
      </c>
      <c r="E48" s="37" t="inlineStr">
        <is>
          <t>unknown</t>
        </is>
      </c>
      <c r="F48" s="37" t="inlineStr">
        <is>
          <t>unknown</t>
        </is>
      </c>
      <c r="G48" s="41">
        <f>IF(AND(ISNUMBER(E48),ISNUMBER(D48),N(D48)&gt;0),E48/D48,"unknown")</f>
        <v/>
      </c>
      <c r="H48" s="42">
        <f>IF(ISNUMBER(E48),E48*$D$3,"unknown")</f>
        <v/>
      </c>
      <c r="I48" s="42">
        <f>IF(ISNUMBER(F48),F48*$D$3,"unknown")</f>
        <v/>
      </c>
      <c r="J48" s="43">
        <f>IF(OR(NOT(ISNUMBER(H48)),NOT(ISNUMBER(D48))),"unknown",IF(I48&lt;D48,"API",IF(H48&gt;D48,"Plan","Depends")))</f>
        <v/>
      </c>
      <c r="K48" s="32" t="inlineStr">
        <is>
          <t>unknown</t>
        </is>
      </c>
      <c r="L48" s="32" t="inlineStr">
        <is>
          <t>not published</t>
        </is>
      </c>
      <c r="M48" s="32" t="inlineStr">
        <is>
          <t>Alibaba does not publish how many credits a token costs, so credits can't be converted to API value. (Extra bundles sell credits at $0.00075 each; that is a price, not API value.)</t>
        </is>
      </c>
      <c r="N48" s="35" t="inlineStr">
        <is>
          <t>https://docs.modelstudio.console.alibabacloud.com/en/model-studio/token-plan-overview</t>
        </is>
      </c>
    </row>
    <row r="50" ht="44" customHeight="1">
      <c r="A50" s="20" t="inlineStr">
        <is>
          <t>DeepSeek API (no subscription)</t>
        </is>
      </c>
      <c r="C50" s="44" t="inlineStr">
        <is>
          <t>DeepSeek sells no coding plan, only pay-as-you-go. It works in Claude Code through its Anthropic-compatible endpoint. Per 1M tokens, peak/off-peak: deepseek-flash $0.30/$0.15 in, $1.20/$0.60 out; deepseek-v4-pro $1.32/$0.66 in, $3.96/$1.98 out. Off-peak is outside 01:00–04:00 and 06:00–10:00 UTC on weekdays.</t>
        </is>
      </c>
      <c r="N50" s="7" t="inlineStr">
        <is>
          <t>https://api-docs.deepseek.com/quick_start/pricing</t>
        </is>
      </c>
    </row>
    <row r="52">
      <c r="A52" s="2" t="inlineStr">
        <is>
          <t>API value data generated 2026-10-20. Ceilings, not bills.</t>
        </is>
      </c>
    </row>
  </sheetData>
  <autoFilter ref="A5:N48"/>
  <mergeCells count="2">
    <mergeCell ref="A2:L2"/>
    <mergeCell ref="C50:M50"/>
  </mergeCells>
  <conditionalFormatting sqref="J6:J48">
    <cfRule type="expression" priority="1" dxfId="1">
      <formula>J6="Plan"</formula>
    </cfRule>
    <cfRule type="expression" priority="2" dxfId="0">
      <formula>J6="API"</formula>
    </cfRule>
  </conditionalFormatting>
  <dataValidations count="1">
    <dataValidation sqref="D3" showDropDown="0" showInputMessage="0" showErrorMessage="0" allowBlank="0" type="decimal" operator="between">
      <formula1>0</formula1>
      <formula2>10</formula2>
    </dataValidation>
  </dataValidations>
  <hyperlinks>
    <hyperlink xmlns:r="http://schemas.openxmlformats.org/officeDocument/2006/relationships" ref="N6" r:id="rId1"/>
    <hyperlink xmlns:r="http://schemas.openxmlformats.org/officeDocument/2006/relationships" ref="N7" r:id="rId2"/>
    <hyperlink xmlns:r="http://schemas.openxmlformats.org/officeDocument/2006/relationships" ref="N8" r:id="rId3"/>
    <hyperlink xmlns:r="http://schemas.openxmlformats.org/officeDocument/2006/relationships" ref="N9" r:id="rId4"/>
    <hyperlink xmlns:r="http://schemas.openxmlformats.org/officeDocument/2006/relationships" ref="N10" r:id="rId5"/>
    <hyperlink xmlns:r="http://schemas.openxmlformats.org/officeDocument/2006/relationships" ref="N11" r:id="rId6"/>
    <hyperlink xmlns:r="http://schemas.openxmlformats.org/officeDocument/2006/relationships" ref="N12" r:id="rId7"/>
    <hyperlink xmlns:r="http://schemas.openxmlformats.org/officeDocument/2006/relationships" ref="N13" r:id="rId8"/>
    <hyperlink xmlns:r="http://schemas.openxmlformats.org/officeDocument/2006/relationships" ref="N14" r:id="rId9"/>
    <hyperlink xmlns:r="http://schemas.openxmlformats.org/officeDocument/2006/relationships" ref="N15" r:id="rId10"/>
    <hyperlink xmlns:r="http://schemas.openxmlformats.org/officeDocument/2006/relationships" ref="N16" r:id="rId11"/>
    <hyperlink xmlns:r="http://schemas.openxmlformats.org/officeDocument/2006/relationships" ref="N17" r:id="rId12"/>
    <hyperlink xmlns:r="http://schemas.openxmlformats.org/officeDocument/2006/relationships" ref="N18" r:id="rId13"/>
    <hyperlink xmlns:r="http://schemas.openxmlformats.org/officeDocument/2006/relationships" ref="N19" r:id="rId14"/>
    <hyperlink xmlns:r="http://schemas.openxmlformats.org/officeDocument/2006/relationships" ref="N20" r:id="rId15"/>
    <hyperlink xmlns:r="http://schemas.openxmlformats.org/officeDocument/2006/relationships" ref="N21" r:id="rId16"/>
    <hyperlink xmlns:r="http://schemas.openxmlformats.org/officeDocument/2006/relationships" ref="N22" r:id="rId17"/>
    <hyperlink xmlns:r="http://schemas.openxmlformats.org/officeDocument/2006/relationships" ref="N23" r:id="rId18"/>
    <hyperlink xmlns:r="http://schemas.openxmlformats.org/officeDocument/2006/relationships" ref="N24" r:id="rId19"/>
    <hyperlink xmlns:r="http://schemas.openxmlformats.org/officeDocument/2006/relationships" ref="N25" r:id="rId20"/>
    <hyperlink xmlns:r="http://schemas.openxmlformats.org/officeDocument/2006/relationships" ref="N26" r:id="rId21"/>
    <hyperlink xmlns:r="http://schemas.openxmlformats.org/officeDocument/2006/relationships" ref="N27" r:id="rId22"/>
    <hyperlink xmlns:r="http://schemas.openxmlformats.org/officeDocument/2006/relationships" ref="N28" r:id="rId23"/>
    <hyperlink xmlns:r="http://schemas.openxmlformats.org/officeDocument/2006/relationships" ref="N29" r:id="rId24"/>
    <hyperlink xmlns:r="http://schemas.openxmlformats.org/officeDocument/2006/relationships" ref="N30" r:id="rId25"/>
    <hyperlink xmlns:r="http://schemas.openxmlformats.org/officeDocument/2006/relationships" ref="N31" r:id="rId26"/>
    <hyperlink xmlns:r="http://schemas.openxmlformats.org/officeDocument/2006/relationships" ref="N32" r:id="rId27"/>
    <hyperlink xmlns:r="http://schemas.openxmlformats.org/officeDocument/2006/relationships" ref="N33" r:id="rId28"/>
    <hyperlink xmlns:r="http://schemas.openxmlformats.org/officeDocument/2006/relationships" ref="N34" r:id="rId29"/>
    <hyperlink xmlns:r="http://schemas.openxmlformats.org/officeDocument/2006/relationships" ref="N35" r:id="rId30"/>
    <hyperlink xmlns:r="http://schemas.openxmlformats.org/officeDocument/2006/relationships" ref="N36" r:id="rId31"/>
    <hyperlink xmlns:r="http://schemas.openxmlformats.org/officeDocument/2006/relationships" ref="N37" r:id="rId32"/>
    <hyperlink xmlns:r="http://schemas.openxmlformats.org/officeDocument/2006/relationships" ref="N38" r:id="rId33"/>
    <hyperlink xmlns:r="http://schemas.openxmlformats.org/officeDocument/2006/relationships" ref="N39" r:id="rId34"/>
    <hyperlink xmlns:r="http://schemas.openxmlformats.org/officeDocument/2006/relationships" ref="N40" r:id="rId35"/>
    <hyperlink xmlns:r="http://schemas.openxmlformats.org/officeDocument/2006/relationships" ref="N41" r:id="rId36"/>
    <hyperlink xmlns:r="http://schemas.openxmlformats.org/officeDocument/2006/relationships" ref="N42" r:id="rId37"/>
    <hyperlink xmlns:r="http://schemas.openxmlformats.org/officeDocument/2006/relationships" ref="N43" r:id="rId38"/>
    <hyperlink xmlns:r="http://schemas.openxmlformats.org/officeDocument/2006/relationships" ref="N44" r:id="rId39"/>
    <hyperlink xmlns:r="http://schemas.openxmlformats.org/officeDocument/2006/relationships" ref="N45" r:id="rId40"/>
    <hyperlink xmlns:r="http://schemas.openxmlformats.org/officeDocument/2006/relationships" ref="N46" r:id="rId41"/>
    <hyperlink xmlns:r="http://schemas.openxmlformats.org/officeDocument/2006/relationships" ref="N47" r:id="rId42"/>
    <hyperlink xmlns:r="http://schemas.openxmlformats.org/officeDocument/2006/relationships" ref="N48" r:id="rId43"/>
    <hyperlink xmlns:r="http://schemas.openxmlformats.org/officeDocument/2006/relationships" ref="N50" r:id="rId44"/>
  </hyperlinks>
  <printOptions horizontalCentered="0"/>
  <pageMargins left="0.4" right="0.4" top="0.5" bottom="0.5" header="0.5" footer="0.5"/>
  <pageSetup orientation="landscape" fitToHeight="0" fitToWidth="1"/>
</worksheet>
</file>

<file path=xl/worksheets/sheet6.xml><?xml version="1.0" encoding="utf-8"?>
<worksheet xmlns="http://schemas.openxmlformats.org/spreadsheetml/2006/main">
  <sheetPr>
    <tabColor rgb="00D1D5DB"/>
    <outlinePr summaryBelow="1" summaryRight="1"/>
    <pageSetUpPr fitToPage="1"/>
  </sheetPr>
  <dimension ref="A1:K2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8" customWidth="1" min="3" max="3"/>
    <col width="10" customWidth="1" min="4" max="4"/>
    <col width="10" customWidth="1" min="5" max="5"/>
    <col width="14" customWidth="1" min="6" max="6"/>
    <col width="50" customWidth="1" min="7" max="7"/>
    <col width="50" customWidth="1" min="8" max="8"/>
    <col width="34" customWidth="1" min="9" max="9"/>
    <col width="30" customWidth="1" min="10" max="10"/>
    <col width="11" customWidth="1" min="11" max="11"/>
  </cols>
  <sheetData>
    <row r="1" ht="26" customHeight="1">
      <c r="A1" s="1" t="inlineStr">
        <is>
          <t>AI code review</t>
        </is>
      </c>
    </row>
    <row r="2">
      <c r="A2" s="2" t="inlineStr">
        <is>
          <t>A 5-developer team opening about 100 pull requests a month, with one automatic AI review per PR, on private repos.</t>
        </is>
      </c>
    </row>
    <row r="4" ht="30" customHeight="1">
      <c r="A4" s="12" t="inlineStr">
        <is>
          <t>Tool</t>
        </is>
      </c>
      <c r="B4" s="12" t="inlineStr">
        <is>
          <t>Billing</t>
        </is>
      </c>
      <c r="C4" s="12" t="inlineStr">
        <is>
          <t>From</t>
        </is>
      </c>
      <c r="D4" s="12" t="inlineStr">
        <is>
          <t>5 devs $/mo low</t>
        </is>
      </c>
      <c r="E4" s="12" t="inlineStr">
        <is>
          <t>5 devs $/mo high</t>
        </is>
      </c>
      <c r="F4" s="12" t="inlineStr">
        <is>
          <t>Plan used</t>
        </is>
      </c>
      <c r="G4" s="12" t="inlineStr">
        <is>
          <t>Plans ($/unit)</t>
        </is>
      </c>
      <c r="H4" s="12" t="inlineStr">
        <is>
          <t>Review limits</t>
        </is>
      </c>
      <c r="I4" s="12" t="inlineStr">
        <is>
          <t>Free tier</t>
        </is>
      </c>
      <c r="J4" s="12" t="inlineStr">
        <is>
          <t>Source</t>
        </is>
      </c>
      <c r="K4" s="12" t="inlineStr">
        <is>
          <t>Checked</t>
        </is>
      </c>
    </row>
    <row r="5">
      <c r="A5" s="32" t="inlineStr">
        <is>
          <t>CodeRabbit</t>
        </is>
      </c>
      <c r="B5" s="32" t="inlineStr">
        <is>
          <t>seat</t>
        </is>
      </c>
      <c r="C5" s="34" t="inlineStr">
        <is>
          <t>$24/dev/mo</t>
        </is>
      </c>
      <c r="D5" s="40" t="n">
        <v>120</v>
      </c>
      <c r="E5" s="40" t="n">
        <v>150</v>
      </c>
      <c r="F5" s="32" t="inlineStr">
        <is>
          <t>Essentials</t>
        </is>
      </c>
      <c r="G5" s="34" t="inlineStr">
        <is>
          <t>Open source: $0 yr / $0 mo; Essentials: $24 yr / $30 mo; Team: $48 yr / $60 mo; Advanced: $72 yr / unknown mo; Enterprise: custom yr / custom mo</t>
        </is>
      </c>
      <c r="H5" s="34" t="inlineStr">
        <is>
          <t>No total cap on PRs or repos (fair use). Included PR reviews per developer per hour: 5 Essentials, 8 Team, 10 Advanced, 12 Enterprise. Past that, usage-based reviews at $0.25 per reviewed file if enabled.</t>
        </is>
      </c>
      <c r="I5" s="34" t="inlineStr">
        <is>
          <t>Free forever on public repos; 14-day trial on paid plans.</t>
        </is>
      </c>
      <c r="J5" s="35" t="inlineStr">
        <is>
          <t>https://www.coderabbit.ai/pricing</t>
        </is>
      </c>
      <c r="K5" s="36" t="n">
        <v>46318</v>
      </c>
    </row>
    <row r="6">
      <c r="A6" s="32" t="inlineStr">
        <is>
          <t>Greptile</t>
        </is>
      </c>
      <c r="B6" s="32" t="inlineStr">
        <is>
          <t>credits</t>
        </is>
      </c>
      <c r="C6" s="34" t="inlineStr">
        <is>
          <t>$1/credit</t>
        </is>
      </c>
      <c r="D6" s="40" t="n">
        <v>100</v>
      </c>
      <c r="E6" s="40" t="n">
        <v>300</v>
      </c>
      <c r="F6" s="32" t="inlineStr">
        <is>
          <t>Pro</t>
        </is>
      </c>
      <c r="G6" s="34" t="inlineStr">
        <is>
          <t>Starter: $0 yr / $0 mo; Pro: $1 yr / $1 mo; Enterprise: custom yr / custom mo</t>
        </is>
      </c>
      <c r="H6" s="34" t="inlineStr">
        <is>
          <t>Pay per review: Base 1 credit, Plus 3, Apex 10. No published review cap.</t>
        </is>
      </c>
      <c r="I6" s="34" t="inlineStr">
        <is>
          <t>Starter: 1 developer, 50 credits/mo. Free for qualified non-commercial OSI-licensed projects. Pre-Series A startups (&lt;$2M revenue): 500 credits/mo for 6 months.</t>
        </is>
      </c>
      <c r="J6" s="35" t="inlineStr">
        <is>
          <t>https://www.greptile.com/pricing</t>
        </is>
      </c>
      <c r="K6" s="36" t="n">
        <v>46318</v>
      </c>
    </row>
    <row r="7">
      <c r="A7" s="32" t="inlineStr">
        <is>
          <t>Bugbot</t>
        </is>
      </c>
      <c r="B7" s="32" t="inlineStr">
        <is>
          <t>usage</t>
        </is>
      </c>
      <c r="C7" s="34" t="inlineStr">
        <is>
          <t>~$1.00–$1.50/run</t>
        </is>
      </c>
      <c r="D7" s="40" t="n">
        <v>100</v>
      </c>
      <c r="E7" s="40" t="n">
        <v>150</v>
      </c>
      <c r="F7" s="32" t="inlineStr">
        <is>
          <t>Usage</t>
        </is>
      </c>
      <c r="G7" s="34" t="inlineStr">
        <is>
          <t>Usage (per run): unknown yr / unknown mo; Required plan: Premium / Super / Ultra: $30 yr / $30 mo; Required plan: Teams: $30 yr / $30 mo</t>
        </is>
      </c>
      <c r="H7" s="34" t="inlineStr">
        <is>
          <t>No review count cap; you pay per run. Runs on each PR update by default. Skips PRs over its size limit (no charge). Caps reviews on bot-authored PRs per team. Effort levels (Low/Default/High) change cost.</t>
        </is>
      </c>
      <c r="I7" s="34" t="inlineStr">
        <is>
          <t>None. Not available on Free or Plus.</t>
        </is>
      </c>
      <c r="J7" s="35" t="inlineStr">
        <is>
          <t>https://cursor.com/help/account-and-billing/bugbot-usage-based-billing</t>
        </is>
      </c>
      <c r="K7" s="36" t="n">
        <v>46318</v>
      </c>
    </row>
    <row r="8">
      <c r="A8" s="32" t="inlineStr">
        <is>
          <t>Claude Code Review</t>
        </is>
      </c>
      <c r="B8" s="32" t="inlineStr">
        <is>
          <t>usage</t>
        </is>
      </c>
      <c r="C8" s="34" t="inlineStr">
        <is>
          <t>usage (no flat price)</t>
        </is>
      </c>
      <c r="D8" s="37" t="inlineStr">
        <is>
          <t>unknown</t>
        </is>
      </c>
      <c r="E8" s="37" t="inlineStr">
        <is>
          <t>unknown</t>
        </is>
      </c>
      <c r="F8" s="32" t="inlineStr">
        <is>
          <t>unknown</t>
        </is>
      </c>
      <c r="G8" s="34" t="inlineStr">
        <is>
          <t>Team / Enterprise add-on: unknown yr / unknown mo</t>
        </is>
      </c>
      <c r="H8" s="34" t="inlineStr">
        <is>
          <t>No review count cap. Reviews run once after a PR opens, after every push, or manually. Drafts and fork PRs are skipped automatically.</t>
        </is>
      </c>
      <c r="I8" s="34" t="inlineStr">
        <is>
          <t>None.</t>
        </is>
      </c>
      <c r="J8" s="35" t="inlineStr">
        <is>
          <t>https://code.claude.com/docs/en/code-review-costs</t>
        </is>
      </c>
      <c r="K8" s="36" t="n">
        <v>46318</v>
      </c>
    </row>
    <row r="9">
      <c r="A9" s="32" t="inlineStr">
        <is>
          <t>Copilot code review</t>
        </is>
      </c>
      <c r="B9" s="32" t="inlineStr">
        <is>
          <t>included</t>
        </is>
      </c>
      <c r="C9" s="34" t="inlineStr">
        <is>
          <t>with Copilot from $10/mo</t>
        </is>
      </c>
      <c r="D9" s="40" t="n">
        <v>25</v>
      </c>
      <c r="E9" s="40" t="n">
        <v>500</v>
      </c>
      <c r="F9" s="32" t="inlineStr">
        <is>
          <t>Balanced</t>
        </is>
      </c>
      <c r="G9" s="34" t="inlineStr">
        <is>
          <t>Pro: $10 yr / $10 mo; Pro+: $39 yr / $39 mo; Max: $100 yr / $100 mo; Business: $19 yr / $19 mo; Enterprise: $39 yr / $39 mo</t>
        </is>
      </c>
      <c r="H9" s="34" t="inlineStr">
        <is>
          <t>Each review uses about $0.05–$1 of AI credits on Lite effort, $0.25–$5 on Balanced (default), plus Actions minutes. Reviews stop when the user's or org's budget runs out. Legacy annual Pro/Pro+: 13 premium requests per review.</t>
        </is>
      </c>
      <c r="I9" s="34" t="inlineStr">
        <is>
          <t>Not included on Copilot Free (only "Review selection" in VS Code).</t>
        </is>
      </c>
      <c r="J9" s="35" t="inlineStr">
        <is>
          <t>https://docs.github.com/en/copilot/concepts/agents/code-review</t>
        </is>
      </c>
      <c r="K9" s="36" t="n">
        <v>46318</v>
      </c>
    </row>
    <row r="10">
      <c r="A10" s="32" t="inlineStr">
        <is>
          <t>Graphite AI Reviews</t>
        </is>
      </c>
      <c r="B10" s="32" t="inlineStr">
        <is>
          <t>seat</t>
        </is>
      </c>
      <c r="C10" s="34" t="inlineStr">
        <is>
          <t>$20/user/mo</t>
        </is>
      </c>
      <c r="D10" s="40" t="n">
        <v>200</v>
      </c>
      <c r="E10" s="40" t="n">
        <v>250</v>
      </c>
      <c r="F10" s="32" t="inlineStr">
        <is>
          <t>Team</t>
        </is>
      </c>
      <c r="G10" s="34" t="inlineStr">
        <is>
          <t>Hobby: $0 yr / $0 mo; Starter: $20 yr / $25 mo; Team: $40 yr / $50 mo; Enterprise: custom yr / custom mo</t>
        </is>
      </c>
      <c r="H10" s="34" t="inlineStr">
        <is>
          <t>Hobby and Starter: limited AI Reviews (count unknown). Team: unlimited.</t>
        </is>
      </c>
      <c r="I10" s="34" t="inlineStr">
        <is>
          <t>Hobby (personal repos, limited reviews); 30-day free Team trial.</t>
        </is>
      </c>
      <c r="J10" s="35" t="inlineStr">
        <is>
          <t>https://graphite.com/pricing</t>
        </is>
      </c>
      <c r="K10" s="36" t="n">
        <v>46318</v>
      </c>
    </row>
    <row r="11">
      <c r="A11" s="32" t="inlineStr">
        <is>
          <t>Qodo Merge</t>
        </is>
      </c>
      <c r="B11" s="32" t="inlineStr">
        <is>
          <t>credits</t>
        </is>
      </c>
      <c r="C11" s="34" t="inlineStr">
        <is>
          <t>$30/mo (2,500 credits)</t>
        </is>
      </c>
      <c r="D11" s="40" t="n">
        <v>167</v>
      </c>
      <c r="E11" s="40" t="n">
        <v>240</v>
      </c>
      <c r="F11" s="32" t="inlineStr">
        <is>
          <t>Pro Team</t>
        </is>
      </c>
      <c r="G11" s="34" t="inlineStr">
        <is>
          <t>Pro Team · 2,500 credits: $30 yr / $30 mo; Pro Team · 5,000 credits: $60 yr / $60 mo; Pro Team · 20,000 credits: $240 yr / $240 mo; Enterprise: custom yr / custom mo</t>
        </is>
      </c>
      <c r="H11" s="34" t="inlineStr">
        <is>
          <t>Unlimited users, repos and reviews while credits last; ~139 credits per review implied by the packs (≈18 reviews per 2,500).</t>
        </is>
      </c>
      <c r="I11" s="34" t="inlineStr">
        <is>
          <t>14-day trial; open-source program. No permanent free tier.</t>
        </is>
      </c>
      <c r="J11" s="35" t="inlineStr">
        <is>
          <t>https://www.qodo.ai/pricing/</t>
        </is>
      </c>
      <c r="K11" s="36" t="n">
        <v>46318</v>
      </c>
    </row>
    <row r="12">
      <c r="A12" s="32" t="inlineStr">
        <is>
          <t>Gitar</t>
        </is>
      </c>
      <c r="B12" s="32" t="inlineStr">
        <is>
          <t>seat</t>
        </is>
      </c>
      <c r="C12" s="34" t="inlineStr">
        <is>
          <t>$20/user/mo</t>
        </is>
      </c>
      <c r="D12" s="40" t="n">
        <v>100</v>
      </c>
      <c r="E12" s="40" t="n">
        <v>125</v>
      </c>
      <c r="F12" s="32" t="inlineStr">
        <is>
          <t>Core</t>
        </is>
      </c>
      <c r="G12" s="34" t="inlineStr">
        <is>
          <t>Core: $20 yr / $25 mo; Pro: $40 yr / $50 mo; Enterprise: custom yr / custom mo</t>
        </is>
      </c>
      <c r="H12" s="34" t="inlineStr">
        <is>
          <t>Unlimited public and private repos; no published review cap.</t>
        </is>
      </c>
      <c r="I12" s="34" t="inlineStr">
        <is>
          <t>14-day free trial; open-source projects get Pro features free.</t>
        </is>
      </c>
      <c r="J12" s="35" t="inlineStr">
        <is>
          <t>https://gitar.ai/pricing</t>
        </is>
      </c>
      <c r="K12" s="36" t="n">
        <v>46318</v>
      </c>
    </row>
    <row r="13">
      <c r="A13" s="32" t="inlineStr">
        <is>
          <t>Sourcery</t>
        </is>
      </c>
      <c r="B13" s="32" t="inlineStr">
        <is>
          <t>seat</t>
        </is>
      </c>
      <c r="C13" s="34" t="inlineStr">
        <is>
          <t>$12/dev/mo</t>
        </is>
      </c>
      <c r="D13" s="40" t="n">
        <v>60</v>
      </c>
      <c r="E13" s="40" t="n">
        <v>75</v>
      </c>
      <c r="F13" s="32" t="inlineStr">
        <is>
          <t>Pro</t>
        </is>
      </c>
      <c r="G13" s="34" t="inlineStr">
        <is>
          <t>Open Source: $0 yr / $0 mo; Pro: $12 yr / $15 mo; Team: $24 yr / $30 mo; Enterprise: custom yr / custom mo</t>
        </is>
      </c>
      <c r="H13" s="34" t="inlineStr">
        <is>
          <t>Plans have review limits ("higher review limits" on Pro and Team) but the numbers aren't published.</t>
        </is>
      </c>
      <c r="I13" s="34" t="inlineStr">
        <is>
          <t>Free on public repos; 14-day Team trial.</t>
        </is>
      </c>
      <c r="J13" s="35" t="inlineStr">
        <is>
          <t>https://www.sourcery.ai/pricing</t>
        </is>
      </c>
      <c r="K13" s="36" t="n">
        <v>46318</v>
      </c>
    </row>
    <row r="14">
      <c r="A14" s="32" t="inlineStr">
        <is>
          <t>Codex code review</t>
        </is>
      </c>
      <c r="B14" s="32" t="inlineStr">
        <is>
          <t>included</t>
        </is>
      </c>
      <c r="C14" s="34" t="inlineStr">
        <is>
          <t>with ChatGPT Plus $20/mo</t>
        </is>
      </c>
      <c r="D14" s="37" t="inlineStr">
        <is>
          <t>unknown</t>
        </is>
      </c>
      <c r="E14" s="37" t="inlineStr">
        <is>
          <t>unknown</t>
        </is>
      </c>
      <c r="F14" s="32" t="inlineStr">
        <is>
          <t>unknown</t>
        </is>
      </c>
      <c r="G14" s="34" t="inlineStr">
        <is>
          <t>Plus: $20 yr / $20 mo; Pro: $100 yr / $100 mo; Business: $20 yr / $25 mo; Enterprise / Edu: custom yr / custom mo</t>
        </is>
      </c>
      <c r="H14" s="34" t="inlineStr">
        <is>
          <t>unknown: OpenAI counts GitHub reviews as Code Review usage but doesn't publish the allowance.</t>
        </is>
      </c>
      <c r="I14" s="34" t="inlineStr">
        <is>
          <t>None (not on Free or Go).</t>
        </is>
      </c>
      <c r="J14" s="35" t="inlineStr">
        <is>
          <t>https://developers.openai.com/codex/pricing</t>
        </is>
      </c>
      <c r="K14" s="36" t="n">
        <v>46318</v>
      </c>
    </row>
    <row r="15">
      <c r="A15" s="32" t="inlineStr">
        <is>
          <t>Devin Review</t>
        </is>
      </c>
      <c r="B15" s="32" t="inlineStr">
        <is>
          <t>usage</t>
        </is>
      </c>
      <c r="C15" s="34" t="inlineStr">
        <is>
          <t>usage (no per-review price)</t>
        </is>
      </c>
      <c r="D15" s="37" t="inlineStr">
        <is>
          <t>unknown</t>
        </is>
      </c>
      <c r="E15" s="37" t="inlineStr">
        <is>
          <t>unknown</t>
        </is>
      </c>
      <c r="F15" s="32" t="inlineStr">
        <is>
          <t>unknown</t>
        </is>
      </c>
      <c r="G15" s="34" t="inlineStr">
        <is>
          <t>Free: $0 yr / $0 mo; Pro: $20 yr / $20 mo; Max: $200 yr / $200 mo; Teams: $80 yr / $80 mo; Enterprise: custom yr / custom mo</t>
        </is>
      </c>
      <c r="H15" s="34" t="inlineStr">
        <is>
          <t>No review count; cost is per review. Enterprise shows review size buckets from XS (≤2.25 ACUs) to XL (&gt;18 ACUs) and supports per-PR auto-review spend limits. Trigger: every commit, first open only, or manual.</t>
        </is>
      </c>
      <c r="I15" s="34" t="inlineStr">
        <is>
          <t>Public GitHub PRs are free at devinreview.com; open-source repos stay free.</t>
        </is>
      </c>
      <c r="J15" s="35" t="inlineStr">
        <is>
          <t>https://docs.devin.ai/admin/billing/self-serve</t>
        </is>
      </c>
      <c r="K15" s="36" t="n">
        <v>46318</v>
      </c>
    </row>
    <row r="17">
      <c r="A17" s="2" t="inlineStr">
        <is>
          <t>· One review per PR. Tools that re-review on every push (Bugbot, Claude, Copilot and Devin can) would cost more: multiply usage-priced bars by your typical pushes per PR.</t>
        </is>
      </c>
    </row>
    <row r="18">
      <c r="A18" s="2" t="inlineStr">
        <is>
          <t>· Seat-priced tools: all 5 developers need a seat. The low end is the annual-billing price, the high end is month-to-month.</t>
        </is>
      </c>
    </row>
    <row r="19">
      <c r="A19" s="2" t="inlineStr">
        <is>
          <t>· Usage-priced tools use the vendor's own published per-review range. The low end assumes small, simple PRs; the high end assumes large ones.</t>
        </is>
      </c>
    </row>
    <row r="20">
      <c r="A20" s="2" t="inlineStr">
        <is>
          <t>· Only the review add-on is counted. A plan you'd need anyway (a Cursor plan for Bugbot, Copilot licenses, GitHub Actions minutes) is not included and is called out on each bar.</t>
        </is>
      </c>
    </row>
    <row r="21">
      <c r="A21" s="2" t="inlineStr">
        <is>
          <t>· Cheapest plan that reviews private-repo PRs for a team. Free tiers and trials are ignored; enterprise pricing is never estimated.</t>
        </is>
      </c>
    </row>
    <row r="22">
      <c r="A22" s="2" t="inlineStr">
        <is>
          <t>· List prices before tax, discounts or startup programs.</t>
        </is>
      </c>
    </row>
  </sheetData>
  <autoFilter ref="A4:K15"/>
  <hyperlinks>
    <hyperlink xmlns:r="http://schemas.openxmlformats.org/officeDocument/2006/relationships" ref="J5" r:id="rId1"/>
    <hyperlink xmlns:r="http://schemas.openxmlformats.org/officeDocument/2006/relationships" ref="J6" r:id="rId2"/>
    <hyperlink xmlns:r="http://schemas.openxmlformats.org/officeDocument/2006/relationships" ref="J7" r:id="rId3"/>
    <hyperlink xmlns:r="http://schemas.openxmlformats.org/officeDocument/2006/relationships" ref="J8" r:id="rId4"/>
    <hyperlink xmlns:r="http://schemas.openxmlformats.org/officeDocument/2006/relationships" ref="J9" r:id="rId5"/>
    <hyperlink xmlns:r="http://schemas.openxmlformats.org/officeDocument/2006/relationships" ref="J10" r:id="rId6"/>
    <hyperlink xmlns:r="http://schemas.openxmlformats.org/officeDocument/2006/relationships" ref="J11" r:id="rId7"/>
    <hyperlink xmlns:r="http://schemas.openxmlformats.org/officeDocument/2006/relationships" ref="J12" r:id="rId8"/>
    <hyperlink xmlns:r="http://schemas.openxmlformats.org/officeDocument/2006/relationships" ref="J13" r:id="rId9"/>
    <hyperlink xmlns:r="http://schemas.openxmlformats.org/officeDocument/2006/relationships" ref="J14" r:id="rId10"/>
    <hyperlink xmlns:r="http://schemas.openxmlformats.org/officeDocument/2006/relationships" ref="J15" r:id="rId11"/>
  </hyperlinks>
  <printOptions horizontalCentered="0"/>
  <pageMargins left="0.4" right="0.4" top="0.5" bottom="0.5" header="0.5" footer="0.5"/>
  <pageSetup orientation="landscape" fitToHeight="0" fitToWidth="1"/>
</worksheet>
</file>

<file path=xl/worksheets/sheet7.xml><?xml version="1.0" encoding="utf-8"?>
<worksheet xmlns="http://schemas.openxmlformats.org/spreadsheetml/2006/main">
  <sheetPr>
    <tabColor rgb="00D1D5DB"/>
    <outlinePr summaryBelow="1" summaryRight="1"/>
    <pageSetUpPr fitToPage="1"/>
  </sheetPr>
  <dimension ref="A1:J2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0" customWidth="1" min="3" max="3"/>
    <col width="10" customWidth="1" min="4" max="4"/>
    <col width="30" customWidth="1" min="5" max="5"/>
    <col width="44" customWidth="1" min="6" max="6"/>
    <col width="44" customWidth="1" min="7" max="7"/>
    <col width="40" customWidth="1" min="8" max="8"/>
    <col width="30" customWidth="1" min="9" max="9"/>
    <col width="11" customWidth="1" min="10" max="10"/>
  </cols>
  <sheetData>
    <row r="1" ht="26" customHeight="1">
      <c r="A1" s="1" t="inlineStr">
        <is>
          <t>AI app builders</t>
        </is>
      </c>
    </row>
    <row r="2">
      <c r="A2" s="2" t="inlineStr">
        <is>
          <t>Plans, credits and what you get. Units differ by vendor.</t>
        </is>
      </c>
    </row>
    <row r="4" ht="30" customHeight="1">
      <c r="A4" s="12" t="inlineStr">
        <is>
          <t>Tool</t>
        </is>
      </c>
      <c r="B4" s="12" t="inlineStr">
        <is>
          <t>Plan</t>
        </is>
      </c>
      <c r="C4" s="12" t="inlineStr">
        <is>
          <t>$/mo yearly</t>
        </is>
      </c>
      <c r="D4" s="12" t="inlineStr">
        <is>
          <t>$/mo monthly</t>
        </is>
      </c>
      <c r="E4" s="12" t="inlineStr">
        <is>
          <t>Allowance</t>
        </is>
      </c>
      <c r="F4" s="12" t="inlineStr">
        <is>
          <t>Notes</t>
        </is>
      </c>
      <c r="G4" s="12" t="inlineStr">
        <is>
          <t>Top-ups</t>
        </is>
      </c>
      <c r="H4" s="12" t="inlineStr">
        <is>
          <t>Rollover</t>
        </is>
      </c>
      <c r="I4" s="12" t="inlineStr">
        <is>
          <t>Source</t>
        </is>
      </c>
      <c r="J4" s="12" t="inlineStr">
        <is>
          <t>Checked</t>
        </is>
      </c>
    </row>
    <row r="5">
      <c r="A5" s="32" t="inlineStr">
        <is>
          <t>Lovable</t>
        </is>
      </c>
      <c r="B5" s="32" t="inlineStr">
        <is>
          <t>Free</t>
        </is>
      </c>
      <c r="C5" s="33" t="n">
        <v>0</v>
      </c>
      <c r="D5" s="33" t="n">
        <v>0</v>
      </c>
      <c r="E5" s="34" t="inlineStr">
        <is>
          <t>5 credits/day, max 30/mo</t>
        </is>
      </c>
      <c r="F5" s="34" t="inlineStr">
        <is>
          <t>Plus monthly grants: 20 Cloud, 4 AI, 1 connector credit.</t>
        </is>
      </c>
      <c r="G5" s="34" t="inlineStr">
        <is>
          <t>Pro $15 per 50 credits ($0.30/credit); Business $30 per 50 ($0.60/credit). Packs of 50 to 10,000. Valid 12 months. Plan credits cost $0.25 (Pro) and $0.50 (Business).</t>
        </is>
      </c>
      <c r="H5" s="34" t="inlineStr">
        <is>
          <t>Monthly plan credits roll over and expire 2 months after issue. Annual plan credits expire 1 month after the annual period ends. Daily credits don't roll over.</t>
        </is>
      </c>
      <c r="I5" s="35" t="inlineStr">
        <is>
          <t>https://lovable.dev/pricing</t>
        </is>
      </c>
      <c r="J5" s="36" t="n">
        <v>46318</v>
      </c>
    </row>
    <row r="6">
      <c r="A6" s="32" t="inlineStr">
        <is>
          <t>Lovable</t>
        </is>
      </c>
      <c r="B6" s="32" t="inlineStr">
        <is>
          <t>Pro 100</t>
        </is>
      </c>
      <c r="C6" s="33" t="n">
        <v>21</v>
      </c>
      <c r="D6" s="33" t="n">
        <v>25</v>
      </c>
      <c r="E6" s="34" t="inlineStr">
        <is>
          <t>100 credits/mo + 5/day</t>
        </is>
      </c>
      <c r="F6" s="34" t="inlineStr">
        <is>
          <t>$250/yr. Tiers up to 10,000 credits for $2,250/mo.</t>
        </is>
      </c>
      <c r="G6" s="34" t="inlineStr">
        <is>
          <t>Pro $15 per 50 credits ($0.30/credit); Business $30 per 50 ($0.60/credit). Packs of 50 to 10,000. Valid 12 months. Plan credits cost $0.25 (Pro) and $0.50 (Business).</t>
        </is>
      </c>
      <c r="H6" s="34" t="inlineStr">
        <is>
          <t>Monthly plan credits roll over and expire 2 months after issue. Annual plan credits expire 1 month after the annual period ends. Daily credits don't roll over.</t>
        </is>
      </c>
      <c r="I6" s="35" t="inlineStr">
        <is>
          <t>https://lovable.dev/pricing</t>
        </is>
      </c>
      <c r="J6" s="36" t="n">
        <v>46318</v>
      </c>
    </row>
    <row r="7">
      <c r="A7" s="32" t="inlineStr">
        <is>
          <t>Lovable</t>
        </is>
      </c>
      <c r="B7" s="32" t="inlineStr">
        <is>
          <t>Pro 400</t>
        </is>
      </c>
      <c r="C7" s="33" t="n">
        <v>84</v>
      </c>
      <c r="D7" s="33" t="n">
        <v>100</v>
      </c>
      <c r="E7" s="34" t="inlineStr">
        <is>
          <t>400 credits/mo + 5/day</t>
        </is>
      </c>
      <c r="F7" s="34" t="inlineStr">
        <is>
          <t>$1,000/yr.</t>
        </is>
      </c>
      <c r="G7" s="34" t="inlineStr">
        <is>
          <t>Pro $15 per 50 credits ($0.30/credit); Business $30 per 50 ($0.60/credit). Packs of 50 to 10,000. Valid 12 months. Plan credits cost $0.25 (Pro) and $0.50 (Business).</t>
        </is>
      </c>
      <c r="H7" s="34" t="inlineStr">
        <is>
          <t>Monthly plan credits roll over and expire 2 months after issue. Annual plan credits expire 1 month after the annual period ends. Daily credits don't roll over.</t>
        </is>
      </c>
      <c r="I7" s="35" t="inlineStr">
        <is>
          <t>https://lovable.dev/pricing</t>
        </is>
      </c>
      <c r="J7" s="36" t="n">
        <v>46318</v>
      </c>
    </row>
    <row r="8">
      <c r="A8" s="32" t="inlineStr">
        <is>
          <t>Lovable</t>
        </is>
      </c>
      <c r="B8" s="32" t="inlineStr">
        <is>
          <t>Business 100</t>
        </is>
      </c>
      <c r="C8" s="33" t="n">
        <v>42</v>
      </c>
      <c r="D8" s="33" t="n">
        <v>50</v>
      </c>
      <c r="E8" s="34" t="inlineStr">
        <is>
          <t>100 credits/mo + 5/day</t>
        </is>
      </c>
      <c r="F8" s="34" t="inlineStr">
        <is>
          <t>$500/yr. SSO, team workspace. Tiers up to 10,000 credits for $4,300/mo.</t>
        </is>
      </c>
      <c r="G8" s="34" t="inlineStr">
        <is>
          <t>Pro $15 per 50 credits ($0.30/credit); Business $30 per 50 ($0.60/credit). Packs of 50 to 10,000. Valid 12 months. Plan credits cost $0.25 (Pro) and $0.50 (Business).</t>
        </is>
      </c>
      <c r="H8" s="34" t="inlineStr">
        <is>
          <t>Monthly plan credits roll over and expire 2 months after issue. Annual plan credits expire 1 month after the annual period ends. Daily credits don't roll over.</t>
        </is>
      </c>
      <c r="I8" s="35" t="inlineStr">
        <is>
          <t>https://lovable.dev/pricing</t>
        </is>
      </c>
      <c r="J8" s="36" t="n">
        <v>46318</v>
      </c>
    </row>
    <row r="9">
      <c r="A9" s="32" t="inlineStr">
        <is>
          <t>Lovable</t>
        </is>
      </c>
      <c r="B9" s="32" t="inlineStr">
        <is>
          <t>Enterprise</t>
        </is>
      </c>
      <c r="C9" s="37" t="inlineStr">
        <is>
          <t>custom</t>
        </is>
      </c>
      <c r="D9" s="37" t="inlineStr">
        <is>
          <t>custom</t>
        </is>
      </c>
      <c r="E9" s="34" t="inlineStr">
        <is>
          <t>volume based</t>
        </is>
      </c>
      <c r="F9" s="34" t="inlineStr"/>
      <c r="G9" s="34" t="inlineStr">
        <is>
          <t>Pro $15 per 50 credits ($0.30/credit); Business $30 per 50 ($0.60/credit). Packs of 50 to 10,000. Valid 12 months. Plan credits cost $0.25 (Pro) and $0.50 (Business).</t>
        </is>
      </c>
      <c r="H9" s="34" t="inlineStr">
        <is>
          <t>Monthly plan credits roll over and expire 2 months after issue. Annual plan credits expire 1 month after the annual period ends. Daily credits don't roll over.</t>
        </is>
      </c>
      <c r="I9" s="35" t="inlineStr">
        <is>
          <t>https://lovable.dev/pricing</t>
        </is>
      </c>
      <c r="J9" s="36" t="n">
        <v>46318</v>
      </c>
    </row>
    <row r="10">
      <c r="A10" s="32" t="inlineStr">
        <is>
          <t>Bolt</t>
        </is>
      </c>
      <c r="B10" s="32" t="inlineStr">
        <is>
          <t>Free</t>
        </is>
      </c>
      <c r="C10" s="33" t="n">
        <v>0</v>
      </c>
      <c r="D10" s="33" t="n">
        <v>0</v>
      </c>
      <c r="E10" s="34" t="inlineStr">
        <is>
          <t>1M tokens/mo, 300K/day</t>
        </is>
      </c>
      <c r="F10" s="34" t="inlineStr">
        <is>
          <t>Bolt branding on sites.</t>
        </is>
      </c>
      <c r="G10" s="34" t="inlineStr">
        <is>
          <t>Token reloads on the top monthly Pro tier or any annual Pro plan; they never expire. Price: unknown (shown only in the account, lower per 10M on higher tiers).</t>
        </is>
      </c>
      <c r="H10" s="34" t="inlineStr">
        <is>
          <t>Paid plans: unused tokens roll over and stay valid 2 months from the cycle they were issued. Free: no rollover.</t>
        </is>
      </c>
      <c r="I10" s="35" t="inlineStr">
        <is>
          <t>https://bolt.new/pricing</t>
        </is>
      </c>
      <c r="J10" s="36" t="n">
        <v>46318</v>
      </c>
    </row>
    <row r="11">
      <c r="A11" s="32" t="inlineStr">
        <is>
          <t>Bolt</t>
        </is>
      </c>
      <c r="B11" s="32" t="inlineStr">
        <is>
          <t>Pro</t>
        </is>
      </c>
      <c r="C11" s="33" t="n">
        <v>18</v>
      </c>
      <c r="D11" s="33" t="n">
        <v>25</v>
      </c>
      <c r="E11" s="34" t="inlineStr">
        <is>
          <t>10M tokens/mo</t>
        </is>
      </c>
      <c r="F11" s="34" t="inlineStr">
        <is>
          <t>$216/yr. Monthly price: the page shows a $300/yr list total, i.e. $25/mo. Higher Pro token tiers exist; sizes and prices not listed publicly.</t>
        </is>
      </c>
      <c r="G11" s="34" t="inlineStr">
        <is>
          <t>Token reloads on the top monthly Pro tier or any annual Pro plan; they never expire. Price: unknown (shown only in the account, lower per 10M on higher tiers).</t>
        </is>
      </c>
      <c r="H11" s="34" t="inlineStr">
        <is>
          <t>Paid plans: unused tokens roll over and stay valid 2 months from the cycle they were issued. Free: no rollover.</t>
        </is>
      </c>
      <c r="I11" s="35" t="inlineStr">
        <is>
          <t>https://bolt.new/pricing</t>
        </is>
      </c>
      <c r="J11" s="36" t="n">
        <v>46318</v>
      </c>
    </row>
    <row r="12">
      <c r="A12" s="32" t="inlineStr">
        <is>
          <t>Bolt</t>
        </is>
      </c>
      <c r="B12" s="32" t="inlineStr">
        <is>
          <t>Teams</t>
        </is>
      </c>
      <c r="C12" s="33" t="n">
        <v>27</v>
      </c>
      <c r="D12" s="33" t="n">
        <v>30</v>
      </c>
      <c r="E12" s="34" t="inlineStr">
        <is>
          <t>per member</t>
        </is>
      </c>
      <c r="F12" s="34" t="inlineStr">
        <is>
          <t>Per member. $324/yr vs a $360/yr list total ($30/mo).</t>
        </is>
      </c>
      <c r="G12" s="34" t="inlineStr">
        <is>
          <t>Token reloads on the top monthly Pro tier or any annual Pro plan; they never expire. Price: unknown (shown only in the account, lower per 10M on higher tiers).</t>
        </is>
      </c>
      <c r="H12" s="34" t="inlineStr">
        <is>
          <t>Paid plans: unused tokens roll over and stay valid 2 months from the cycle they were issued. Free: no rollover.</t>
        </is>
      </c>
      <c r="I12" s="35" t="inlineStr">
        <is>
          <t>https://bolt.new/pricing</t>
        </is>
      </c>
      <c r="J12" s="36" t="n">
        <v>46318</v>
      </c>
    </row>
    <row r="13">
      <c r="A13" s="32" t="inlineStr">
        <is>
          <t>Bolt</t>
        </is>
      </c>
      <c r="B13" s="32" t="inlineStr">
        <is>
          <t>Enterprise</t>
        </is>
      </c>
      <c r="C13" s="37" t="inlineStr">
        <is>
          <t>custom</t>
        </is>
      </c>
      <c r="D13" s="37" t="inlineStr">
        <is>
          <t>custom</t>
        </is>
      </c>
      <c r="E13" s="34" t="inlineStr">
        <is>
          <t>billed by consumption</t>
        </is>
      </c>
      <c r="F13" s="34" t="inlineStr"/>
      <c r="G13" s="34" t="inlineStr">
        <is>
          <t>Token reloads on the top monthly Pro tier or any annual Pro plan; they never expire. Price: unknown (shown only in the account, lower per 10M on higher tiers).</t>
        </is>
      </c>
      <c r="H13" s="34" t="inlineStr">
        <is>
          <t>Paid plans: unused tokens roll over and stay valid 2 months from the cycle they were issued. Free: no rollover.</t>
        </is>
      </c>
      <c r="I13" s="35" t="inlineStr">
        <is>
          <t>https://bolt.new/pricing</t>
        </is>
      </c>
      <c r="J13" s="36" t="n">
        <v>46318</v>
      </c>
    </row>
    <row r="14">
      <c r="A14" s="32" t="inlineStr">
        <is>
          <t>Replit</t>
        </is>
      </c>
      <c r="B14" s="32" t="inlineStr">
        <is>
          <t>Starter</t>
        </is>
      </c>
      <c r="C14" s="33" t="n">
        <v>0</v>
      </c>
      <c r="D14" s="33" t="n">
        <v>0</v>
      </c>
      <c r="E14" s="34" t="inlineStr">
        <is>
          <t>daily Agent credits, monthly cap</t>
        </is>
      </c>
      <c r="F14" s="34" t="inlineStr">
        <is>
          <t>Lite build only. 1 published app, taken down after 30 days.</t>
        </is>
      </c>
      <c r="G14" s="34" t="inlineStr">
        <is>
          <t>Credit packs on Core and Pro: $100 for $100, $290 for $300, $480 for $500, $950 for $1,000. Expire after 6 months. Pay-as-you-go beyond credits, with budgets.</t>
        </is>
      </c>
      <c r="H14" s="34" t="inlineStr">
        <is>
          <t>Core: no rollover, credits reset each cycle. Pro: unused credits roll over for 2 months.</t>
        </is>
      </c>
      <c r="I14" s="35" t="inlineStr">
        <is>
          <t>https://replit.com/pricing</t>
        </is>
      </c>
      <c r="J14" s="36" t="n">
        <v>46318</v>
      </c>
    </row>
    <row r="15">
      <c r="A15" s="32" t="inlineStr">
        <is>
          <t>Replit</t>
        </is>
      </c>
      <c r="B15" s="32" t="inlineStr">
        <is>
          <t>Core</t>
        </is>
      </c>
      <c r="C15" s="33" t="n">
        <v>18</v>
      </c>
      <c r="D15" s="33" t="n">
        <v>20</v>
      </c>
      <c r="E15" s="34" t="inlineStr">
        <is>
          <t>$20 credits/mo</t>
        </is>
      </c>
      <c r="F15" s="34" t="inlineStr">
        <is>
          <t>Up to 5 collaborators. Docs say $204/yr; the pricing page says $18/mo billed annually.</t>
        </is>
      </c>
      <c r="G15" s="34" t="inlineStr">
        <is>
          <t>Credit packs on Core and Pro: $100 for $100, $290 for $300, $480 for $500, $950 for $1,000. Expire after 6 months. Pay-as-you-go beyond credits, with budgets.</t>
        </is>
      </c>
      <c r="H15" s="34" t="inlineStr">
        <is>
          <t>Core: no rollover, credits reset each cycle. Pro: unused credits roll over for 2 months.</t>
        </is>
      </c>
      <c r="I15" s="35" t="inlineStr">
        <is>
          <t>https://replit.com/pricing</t>
        </is>
      </c>
      <c r="J15" s="36" t="n">
        <v>46318</v>
      </c>
    </row>
    <row r="16">
      <c r="A16" s="32" t="inlineStr">
        <is>
          <t>Replit</t>
        </is>
      </c>
      <c r="B16" s="32" t="inlineStr">
        <is>
          <t>Pro</t>
        </is>
      </c>
      <c r="C16" s="33" t="n">
        <v>90</v>
      </c>
      <c r="D16" s="33" t="n">
        <v>100</v>
      </c>
      <c r="E16" s="34" t="inlineStr">
        <is>
          <t>$100 credits/mo</t>
        </is>
      </c>
      <c r="F16" s="34" t="inlineStr">
        <is>
          <t>Up to 15 builders, pooled. Larger credit tiers exist (Replit's blog: up to $4,000/mo); tier prices unknown.</t>
        </is>
      </c>
      <c r="G16" s="34" t="inlineStr">
        <is>
          <t>Credit packs on Core and Pro: $100 for $100, $290 for $300, $480 for $500, $950 for $1,000. Expire after 6 months. Pay-as-you-go beyond credits, with budgets.</t>
        </is>
      </c>
      <c r="H16" s="34" t="inlineStr">
        <is>
          <t>Core: no rollover, credits reset each cycle. Pro: unused credits roll over for 2 months.</t>
        </is>
      </c>
      <c r="I16" s="35" t="inlineStr">
        <is>
          <t>https://replit.com/pricing</t>
        </is>
      </c>
      <c r="J16" s="36" t="n">
        <v>46318</v>
      </c>
    </row>
    <row r="17">
      <c r="A17" s="32" t="inlineStr">
        <is>
          <t>Replit</t>
        </is>
      </c>
      <c r="B17" s="32" t="inlineStr">
        <is>
          <t>Enterprise</t>
        </is>
      </c>
      <c r="C17" s="37" t="inlineStr">
        <is>
          <t>custom</t>
        </is>
      </c>
      <c r="D17" s="37" t="inlineStr">
        <is>
          <t>custom</t>
        </is>
      </c>
      <c r="E17" s="34" t="inlineStr">
        <is>
          <t>custom</t>
        </is>
      </c>
      <c r="F17" s="34" t="inlineStr"/>
      <c r="G17" s="34" t="inlineStr">
        <is>
          <t>Credit packs on Core and Pro: $100 for $100, $290 for $300, $480 for $500, $950 for $1,000. Expire after 6 months. Pay-as-you-go beyond credits, with budgets.</t>
        </is>
      </c>
      <c r="H17" s="34" t="inlineStr">
        <is>
          <t>Core: no rollover, credits reset each cycle. Pro: unused credits roll over for 2 months.</t>
        </is>
      </c>
      <c r="I17" s="35" t="inlineStr">
        <is>
          <t>https://replit.com/pricing</t>
        </is>
      </c>
      <c r="J17" s="36" t="n">
        <v>46318</v>
      </c>
    </row>
    <row r="18">
      <c r="A18" s="32" t="inlineStr">
        <is>
          <t>v0</t>
        </is>
      </c>
      <c r="B18" s="32" t="inlineStr">
        <is>
          <t>Free</t>
        </is>
      </c>
      <c r="C18" s="33" t="n">
        <v>0</v>
      </c>
      <c r="D18" s="33" t="n">
        <v>0</v>
      </c>
      <c r="E18" s="34" t="inlineStr">
        <is>
          <t>7 messages/day</t>
        </is>
      </c>
      <c r="F18" s="34" t="inlineStr">
        <is>
          <t>New users: $5 of one-time credits.</t>
        </is>
      </c>
      <c r="G18" s="34" t="inlineStr">
        <is>
          <t>Buy more credits any time on paid plans (shared across the team on Plus and Business). Pack sizes and any discount: unknown.</t>
        </is>
      </c>
      <c r="H18" s="34" t="inlineStr">
        <is>
          <t>Unused monthly credits roll over to the next cycle and expire after 65 days. Purchased credits expire 1 year after purchase.</t>
        </is>
      </c>
      <c r="I18" s="35" t="inlineStr">
        <is>
          <t>https://v0.app/pricing</t>
        </is>
      </c>
      <c r="J18" s="36" t="n">
        <v>46318</v>
      </c>
    </row>
    <row r="19">
      <c r="A19" s="32" t="inlineStr">
        <is>
          <t>v0</t>
        </is>
      </c>
      <c r="B19" s="32" t="inlineStr">
        <is>
          <t>Plus</t>
        </is>
      </c>
      <c r="C19" s="37" t="inlineStr">
        <is>
          <t>unknown</t>
        </is>
      </c>
      <c r="D19" s="33" t="n">
        <v>30</v>
      </c>
      <c r="E19" s="34" t="inlineStr">
        <is>
          <t>$30 credits/user/mo + $2/day</t>
        </is>
      </c>
      <c r="F19" s="34" t="inlineStr">
        <is>
          <t>Per user. No annual price listed.</t>
        </is>
      </c>
      <c r="G19" s="34" t="inlineStr">
        <is>
          <t>Buy more credits any time on paid plans (shared across the team on Plus and Business). Pack sizes and any discount: unknown.</t>
        </is>
      </c>
      <c r="H19" s="34" t="inlineStr">
        <is>
          <t>Unused monthly credits roll over to the next cycle and expire after 65 days. Purchased credits expire 1 year after purchase.</t>
        </is>
      </c>
      <c r="I19" s="35" t="inlineStr">
        <is>
          <t>https://v0.app/pricing</t>
        </is>
      </c>
      <c r="J19" s="36" t="n">
        <v>46318</v>
      </c>
    </row>
    <row r="20">
      <c r="A20" s="32" t="inlineStr">
        <is>
          <t>v0</t>
        </is>
      </c>
      <c r="B20" s="32" t="inlineStr">
        <is>
          <t>Business</t>
        </is>
      </c>
      <c r="C20" s="37" t="inlineStr">
        <is>
          <t>unknown</t>
        </is>
      </c>
      <c r="D20" s="33" t="n">
        <v>100</v>
      </c>
      <c r="E20" s="34" t="inlineStr">
        <is>
          <t>$30 credits/user/mo + $2/day</t>
        </is>
      </c>
      <c r="F20" s="34" t="inlineStr">
        <is>
          <t>Per user. Adds training opt-out.</t>
        </is>
      </c>
      <c r="G20" s="34" t="inlineStr">
        <is>
          <t>Buy more credits any time on paid plans (shared across the team on Plus and Business). Pack sizes and any discount: unknown.</t>
        </is>
      </c>
      <c r="H20" s="34" t="inlineStr">
        <is>
          <t>Unused monthly credits roll over to the next cycle and expire after 65 days. Purchased credits expire 1 year after purchase.</t>
        </is>
      </c>
      <c r="I20" s="35" t="inlineStr">
        <is>
          <t>https://v0.app/pricing</t>
        </is>
      </c>
      <c r="J20" s="36" t="n">
        <v>46318</v>
      </c>
    </row>
    <row r="21">
      <c r="A21" s="32" t="inlineStr">
        <is>
          <t>v0</t>
        </is>
      </c>
      <c r="B21" s="32" t="inlineStr">
        <is>
          <t>Premium</t>
        </is>
      </c>
      <c r="C21" s="37" t="inlineStr">
        <is>
          <t>unknown</t>
        </is>
      </c>
      <c r="D21" s="33" t="n">
        <v>20</v>
      </c>
      <c r="E21" s="34" t="inlineStr">
        <is>
          <t>$20 credits/mo</t>
        </is>
      </c>
      <c r="F21" s="34" t="inlineStr">
        <is>
          <t>Being sunset; closed to new users.</t>
        </is>
      </c>
      <c r="G21" s="34" t="inlineStr">
        <is>
          <t>Buy more credits any time on paid plans (shared across the team on Plus and Business). Pack sizes and any discount: unknown.</t>
        </is>
      </c>
      <c r="H21" s="34" t="inlineStr">
        <is>
          <t>Unused monthly credits roll over to the next cycle and expire after 65 days. Purchased credits expire 1 year after purchase.</t>
        </is>
      </c>
      <c r="I21" s="35" t="inlineStr">
        <is>
          <t>https://v0.app/pricing</t>
        </is>
      </c>
      <c r="J21" s="36" t="n">
        <v>46318</v>
      </c>
    </row>
    <row r="22">
      <c r="A22" s="32" t="inlineStr">
        <is>
          <t>v0</t>
        </is>
      </c>
      <c r="B22" s="32" t="inlineStr">
        <is>
          <t>Enterprise</t>
        </is>
      </c>
      <c r="C22" s="37" t="inlineStr">
        <is>
          <t>custom</t>
        </is>
      </c>
      <c r="D22" s="37" t="inlineStr">
        <is>
          <t>custom</t>
        </is>
      </c>
      <c r="E22" s="34" t="inlineStr">
        <is>
          <t>custom</t>
        </is>
      </c>
      <c r="F22" s="34" t="inlineStr"/>
      <c r="G22" s="34" t="inlineStr">
        <is>
          <t>Buy more credits any time on paid plans (shared across the team on Plus and Business). Pack sizes and any discount: unknown.</t>
        </is>
      </c>
      <c r="H22" s="34" t="inlineStr">
        <is>
          <t>Unused monthly credits roll over to the next cycle and expire after 65 days. Purchased credits expire 1 year after purchase.</t>
        </is>
      </c>
      <c r="I22" s="35" t="inlineStr">
        <is>
          <t>https://v0.app/pricing</t>
        </is>
      </c>
      <c r="J22" s="36" t="n">
        <v>46318</v>
      </c>
    </row>
    <row r="23">
      <c r="A23" s="32" t="inlineStr">
        <is>
          <t>Base44</t>
        </is>
      </c>
      <c r="B23" s="32" t="inlineStr">
        <is>
          <t>Free</t>
        </is>
      </c>
      <c r="C23" s="33" t="n">
        <v>0</v>
      </c>
      <c r="D23" s="33" t="n">
        <v>0</v>
      </c>
      <c r="E23" s="34" t="inlineStr">
        <is>
          <t>25 msg (5/day) + 100 integration</t>
        </is>
      </c>
      <c r="F23" s="34" t="inlineStr">
        <is>
          <t>Up to 5 apps.</t>
        </is>
      </c>
      <c r="G23" s="34" t="inlineStr">
        <is>
          <t>None: Base44's docs say credit top-ups are no longer available. To get more credits, upgrade the plan.</t>
        </is>
      </c>
      <c r="H23" s="34" t="inlineStr">
        <is>
          <t>None: unused credits expire at each reset. Exception: a monthly-to-monthly upgrade carries unused credits one more cycle.</t>
        </is>
      </c>
      <c r="I23" s="35" t="inlineStr">
        <is>
          <t>https://base44.com/pricing</t>
        </is>
      </c>
      <c r="J23" s="36" t="n">
        <v>46318</v>
      </c>
    </row>
    <row r="24">
      <c r="A24" s="32" t="inlineStr">
        <is>
          <t>Base44</t>
        </is>
      </c>
      <c r="B24" s="32" t="inlineStr">
        <is>
          <t>Starter</t>
        </is>
      </c>
      <c r="C24" s="33" t="n">
        <v>16</v>
      </c>
      <c r="D24" s="33" t="n">
        <v>20</v>
      </c>
      <c r="E24" s="34" t="inlineStr">
        <is>
          <t>100 msg + 2,000 integration</t>
        </is>
      </c>
      <c r="F24" s="34" t="inlineStr"/>
      <c r="G24" s="34" t="inlineStr">
        <is>
          <t>None: Base44's docs say credit top-ups are no longer available. To get more credits, upgrade the plan.</t>
        </is>
      </c>
      <c r="H24" s="34" t="inlineStr">
        <is>
          <t>None: unused credits expire at each reset. Exception: a monthly-to-monthly upgrade carries unused credits one more cycle.</t>
        </is>
      </c>
      <c r="I24" s="35" t="inlineStr">
        <is>
          <t>https://base44.com/pricing</t>
        </is>
      </c>
      <c r="J24" s="36" t="n">
        <v>46318</v>
      </c>
    </row>
    <row r="25">
      <c r="A25" s="32" t="inlineStr">
        <is>
          <t>Base44</t>
        </is>
      </c>
      <c r="B25" s="32" t="inlineStr">
        <is>
          <t>Builder</t>
        </is>
      </c>
      <c r="C25" s="33" t="n">
        <v>40</v>
      </c>
      <c r="D25" s="33" t="n">
        <v>50</v>
      </c>
      <c r="E25" s="34" t="inlineStr">
        <is>
          <t>250 msg + 10,000 integration</t>
        </is>
      </c>
      <c r="F25" s="34" t="inlineStr"/>
      <c r="G25" s="34" t="inlineStr">
        <is>
          <t>None: Base44's docs say credit top-ups are no longer available. To get more credits, upgrade the plan.</t>
        </is>
      </c>
      <c r="H25" s="34" t="inlineStr">
        <is>
          <t>None: unused credits expire at each reset. Exception: a monthly-to-monthly upgrade carries unused credits one more cycle.</t>
        </is>
      </c>
      <c r="I25" s="35" t="inlineStr">
        <is>
          <t>https://base44.com/pricing</t>
        </is>
      </c>
      <c r="J25" s="36" t="n">
        <v>46318</v>
      </c>
    </row>
    <row r="26">
      <c r="A26" s="32" t="inlineStr">
        <is>
          <t>Base44</t>
        </is>
      </c>
      <c r="B26" s="32" t="inlineStr">
        <is>
          <t>Pro</t>
        </is>
      </c>
      <c r="C26" s="33" t="n">
        <v>80</v>
      </c>
      <c r="D26" s="33" t="n">
        <v>100</v>
      </c>
      <c r="E26" s="34" t="inlineStr">
        <is>
          <t>500 msg + 20,000 integration</t>
        </is>
      </c>
      <c r="F26" s="34" t="inlineStr"/>
      <c r="G26" s="34" t="inlineStr">
        <is>
          <t>None: Base44's docs say credit top-ups are no longer available. To get more credits, upgrade the plan.</t>
        </is>
      </c>
      <c r="H26" s="34" t="inlineStr">
        <is>
          <t>None: unused credits expire at each reset. Exception: a monthly-to-monthly upgrade carries unused credits one more cycle.</t>
        </is>
      </c>
      <c r="I26" s="35" t="inlineStr">
        <is>
          <t>https://base44.com/pricing</t>
        </is>
      </c>
      <c r="J26" s="36" t="n">
        <v>46318</v>
      </c>
    </row>
    <row r="27">
      <c r="A27" s="32" t="inlineStr">
        <is>
          <t>Base44</t>
        </is>
      </c>
      <c r="B27" s="32" t="inlineStr">
        <is>
          <t>Elite</t>
        </is>
      </c>
      <c r="C27" s="33" t="n">
        <v>160</v>
      </c>
      <c r="D27" s="33" t="n">
        <v>200</v>
      </c>
      <c r="E27" s="34" t="inlineStr">
        <is>
          <t>1,200 msg + 50,000 integration</t>
        </is>
      </c>
      <c r="F27" s="34" t="inlineStr">
        <is>
          <t>6 sizes, up to 8,200 message credits; larger sizes' prices not on the page.</t>
        </is>
      </c>
      <c r="G27" s="34" t="inlineStr">
        <is>
          <t>None: Base44's docs say credit top-ups are no longer available. To get more credits, upgrade the plan.</t>
        </is>
      </c>
      <c r="H27" s="34" t="inlineStr">
        <is>
          <t>None: unused credits expire at each reset. Exception: a monthly-to-monthly upgrade carries unused credits one more cycle.</t>
        </is>
      </c>
      <c r="I27" s="35" t="inlineStr">
        <is>
          <t>https://base44.com/pricing</t>
        </is>
      </c>
      <c r="J27" s="36" t="n">
        <v>46318</v>
      </c>
    </row>
    <row r="28">
      <c r="A28" s="32" t="inlineStr">
        <is>
          <t>Base44</t>
        </is>
      </c>
      <c r="B28" s="32" t="inlineStr">
        <is>
          <t>Business</t>
        </is>
      </c>
      <c r="C28" s="37" t="inlineStr">
        <is>
          <t>unknown</t>
        </is>
      </c>
      <c r="D28" s="37" t="inlineStr">
        <is>
          <t>unknown</t>
        </is>
      </c>
      <c r="E28" s="34" t="inlineStr">
        <is>
          <t>2,400–5,400 msg</t>
        </is>
      </c>
      <c r="F28" s="34" t="inlineStr">
        <is>
          <t>SSO, data residency. Price not published.</t>
        </is>
      </c>
      <c r="G28" s="34" t="inlineStr">
        <is>
          <t>None: Base44's docs say credit top-ups are no longer available. To get more credits, upgrade the plan.</t>
        </is>
      </c>
      <c r="H28" s="34" t="inlineStr">
        <is>
          <t>None: unused credits expire at each reset. Exception: a monthly-to-monthly upgrade carries unused credits one more cycle.</t>
        </is>
      </c>
      <c r="I28" s="35" t="inlineStr">
        <is>
          <t>https://base44.com/pricing</t>
        </is>
      </c>
      <c r="J28" s="36" t="n">
        <v>46318</v>
      </c>
    </row>
  </sheetData>
  <autoFilter ref="A4:J28"/>
  <hyperlinks>
    <hyperlink xmlns:r="http://schemas.openxmlformats.org/officeDocument/2006/relationships" ref="I5" r:id="rId1"/>
    <hyperlink xmlns:r="http://schemas.openxmlformats.org/officeDocument/2006/relationships" ref="I6" r:id="rId2"/>
    <hyperlink xmlns:r="http://schemas.openxmlformats.org/officeDocument/2006/relationships" ref="I7" r:id="rId3"/>
    <hyperlink xmlns:r="http://schemas.openxmlformats.org/officeDocument/2006/relationships" ref="I8" r:id="rId4"/>
    <hyperlink xmlns:r="http://schemas.openxmlformats.org/officeDocument/2006/relationships" ref="I9" r:id="rId5"/>
    <hyperlink xmlns:r="http://schemas.openxmlformats.org/officeDocument/2006/relationships" ref="I10" r:id="rId6"/>
    <hyperlink xmlns:r="http://schemas.openxmlformats.org/officeDocument/2006/relationships" ref="I11" r:id="rId7"/>
    <hyperlink xmlns:r="http://schemas.openxmlformats.org/officeDocument/2006/relationships" ref="I12" r:id="rId8"/>
    <hyperlink xmlns:r="http://schemas.openxmlformats.org/officeDocument/2006/relationships" ref="I13" r:id="rId9"/>
    <hyperlink xmlns:r="http://schemas.openxmlformats.org/officeDocument/2006/relationships" ref="I14" r:id="rId10"/>
    <hyperlink xmlns:r="http://schemas.openxmlformats.org/officeDocument/2006/relationships" ref="I15" r:id="rId11"/>
    <hyperlink xmlns:r="http://schemas.openxmlformats.org/officeDocument/2006/relationships" ref="I16" r:id="rId12"/>
    <hyperlink xmlns:r="http://schemas.openxmlformats.org/officeDocument/2006/relationships" ref="I17" r:id="rId13"/>
    <hyperlink xmlns:r="http://schemas.openxmlformats.org/officeDocument/2006/relationships" ref="I18" r:id="rId14"/>
    <hyperlink xmlns:r="http://schemas.openxmlformats.org/officeDocument/2006/relationships" ref="I19" r:id="rId15"/>
    <hyperlink xmlns:r="http://schemas.openxmlformats.org/officeDocument/2006/relationships" ref="I20" r:id="rId16"/>
    <hyperlink xmlns:r="http://schemas.openxmlformats.org/officeDocument/2006/relationships" ref="I21" r:id="rId17"/>
    <hyperlink xmlns:r="http://schemas.openxmlformats.org/officeDocument/2006/relationships" ref="I22" r:id="rId18"/>
    <hyperlink xmlns:r="http://schemas.openxmlformats.org/officeDocument/2006/relationships" ref="I23" r:id="rId19"/>
    <hyperlink xmlns:r="http://schemas.openxmlformats.org/officeDocument/2006/relationships" ref="I24" r:id="rId20"/>
    <hyperlink xmlns:r="http://schemas.openxmlformats.org/officeDocument/2006/relationships" ref="I25" r:id="rId21"/>
    <hyperlink xmlns:r="http://schemas.openxmlformats.org/officeDocument/2006/relationships" ref="I26" r:id="rId22"/>
    <hyperlink xmlns:r="http://schemas.openxmlformats.org/officeDocument/2006/relationships" ref="I27" r:id="rId23"/>
    <hyperlink xmlns:r="http://schemas.openxmlformats.org/officeDocument/2006/relationships" ref="I28" r:id="rId24"/>
  </hyperlinks>
  <printOptions horizontalCentered="0"/>
  <pageMargins left="0.4" right="0.4" top="0.5" bottom="0.5" header="0.5" footer="0.5"/>
  <pageSetup orientation="landscape" fitToHeight="0" fitToWidth="1"/>
</worksheet>
</file>

<file path=xl/worksheets/sheet8.xml><?xml version="1.0" encoding="utf-8"?>
<worksheet xmlns="http://schemas.openxmlformats.org/spreadsheetml/2006/main">
  <sheetPr>
    <tabColor rgb="00D1D5DB"/>
    <outlinePr summaryBelow="1" summaryRight="1"/>
    <pageSetUpPr fitToPage="1"/>
  </sheetPr>
  <dimension ref="A1:K8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8" customWidth="1" min="1" max="1"/>
    <col width="24" customWidth="1" min="2" max="2"/>
    <col width="26" customWidth="1" min="3" max="3"/>
    <col width="11" customWidth="1" min="4" max="4"/>
    <col width="12" customWidth="1" min="5" max="5"/>
    <col width="13" customWidth="1" min="6" max="6"/>
    <col width="13" customWidth="1" min="7" max="7"/>
    <col width="44" customWidth="1" min="8" max="8"/>
    <col width="30" customWidth="1" min="9" max="9"/>
    <col width="11" customWidth="1" min="10" max="10"/>
    <col width="9" customWidth="1" min="11" max="11"/>
  </cols>
  <sheetData>
    <row r="1" ht="26" customHeight="1">
      <c r="A1" s="1" t="inlineStr">
        <is>
          <t>Voice APIs</t>
        </is>
      </c>
    </row>
    <row r="2">
      <c r="A2" s="2" t="inlineStr">
        <is>
          <t>Pay-as-you-go list prices. Type your volume; costs update.</t>
        </is>
      </c>
    </row>
    <row r="4">
      <c r="A4" s="20" t="inlineStr">
        <is>
          <t>Characters / month (TTS)</t>
        </is>
      </c>
      <c r="C4" s="45" t="n">
        <v>1000000</v>
      </c>
      <c r="E4" s="20" t="inlineStr">
        <is>
          <t>Cheapest TTS / mo</t>
        </is>
      </c>
      <c r="G4" s="46">
        <f>MIN(E9:E39)</f>
        <v/>
      </c>
    </row>
    <row r="5">
      <c r="A5" s="20" t="inlineStr">
        <is>
          <t>Audio hours / month (STT)</t>
        </is>
      </c>
      <c r="C5" s="45" t="n">
        <v>100</v>
      </c>
      <c r="E5" s="20" t="inlineStr">
        <is>
          <t>Cheapest STT / mo</t>
        </is>
      </c>
      <c r="G5" s="46">
        <f>MIN(E43:E82)</f>
        <v/>
      </c>
    </row>
    <row r="7">
      <c r="A7" s="47" t="inlineStr">
        <is>
          <t>Text-to-speech</t>
        </is>
      </c>
    </row>
    <row r="8" ht="30" customHeight="1">
      <c r="A8" s="12" t="inlineStr">
        <is>
          <t>Vendor</t>
        </is>
      </c>
      <c r="B8" s="12" t="inlineStr">
        <is>
          <t>Model</t>
        </is>
      </c>
      <c r="C8" s="12" t="inlineStr">
        <is>
          <t>Price (as listed)</t>
        </is>
      </c>
      <c r="D8" s="12" t="inlineStr">
        <is>
          <t>$ / 1M chars</t>
        </is>
      </c>
      <c r="E8" s="12" t="inlineStr">
        <is>
          <t>Your $ / mo</t>
        </is>
      </c>
      <c r="F8" s="12" t="inlineStr">
        <is>
          <t>Status</t>
        </is>
      </c>
      <c r="G8" s="12" t="inlineStr">
        <is>
          <t>Shutdown</t>
        </is>
      </c>
      <c r="H8" s="12" t="inlineStr">
        <is>
          <t>Notes</t>
        </is>
      </c>
      <c r="I8" s="12" t="inlineStr">
        <is>
          <t>Source</t>
        </is>
      </c>
      <c r="J8" s="12" t="inlineStr">
        <is>
          <t>Checked</t>
        </is>
      </c>
    </row>
    <row r="9">
      <c r="A9" s="32" t="inlineStr">
        <is>
          <t>ElevenLabs</t>
        </is>
      </c>
      <c r="B9" s="32" t="inlineStr">
        <is>
          <t>Eleven v4</t>
        </is>
      </c>
      <c r="C9" s="34" t="inlineStr">
        <is>
          <t>$0.08 / 1K characters</t>
        </is>
      </c>
      <c r="D9" s="33" t="n">
        <v>80</v>
      </c>
      <c r="E9" s="17">
        <f>IF(ISNUMBER(D9),D9*$C$4/1000000,"unknown")</f>
        <v/>
      </c>
      <c r="F9" s="32" t="inlineStr">
        <is>
          <t>active</t>
        </is>
      </c>
      <c r="G9" s="32" t="inlineStr"/>
      <c r="H9" s="34" t="inlineStr"/>
      <c r="I9" s="35" t="inlineStr">
        <is>
          <t>https://elevenlabs.io/pricing/api</t>
        </is>
      </c>
      <c r="J9" s="36" t="n">
        <v>46318</v>
      </c>
    </row>
    <row r="10">
      <c r="A10" s="32" t="inlineStr">
        <is>
          <t>ElevenLabs</t>
        </is>
      </c>
      <c r="B10" s="32" t="inlineStr">
        <is>
          <t>Eleven v4 Turbo</t>
        </is>
      </c>
      <c r="C10" s="34" t="inlineStr">
        <is>
          <t>$0.04 / 1K characters</t>
        </is>
      </c>
      <c r="D10" s="33" t="n">
        <v>40</v>
      </c>
      <c r="E10" s="17">
        <f>IF(ISNUMBER(D10),D10*$C$4/1000000,"unknown")</f>
        <v/>
      </c>
      <c r="F10" s="32" t="inlineStr">
        <is>
          <t>active</t>
        </is>
      </c>
      <c r="G10" s="32" t="inlineStr"/>
      <c r="H10" s="34" t="inlineStr"/>
      <c r="I10" s="35" t="inlineStr">
        <is>
          <t>https://elevenlabs.io/pricing/api</t>
        </is>
      </c>
      <c r="J10" s="36" t="n">
        <v>46318</v>
      </c>
    </row>
    <row r="11">
      <c r="A11" s="32" t="inlineStr">
        <is>
          <t>ElevenLabs</t>
        </is>
      </c>
      <c r="B11" s="32" t="inlineStr">
        <is>
          <t>Eleven v3</t>
        </is>
      </c>
      <c r="C11" s="34" t="inlineStr">
        <is>
          <t>$0.08 / 1K characters</t>
        </is>
      </c>
      <c r="D11" s="33" t="n">
        <v>80</v>
      </c>
      <c r="E11" s="17">
        <f>IF(ISNUMBER(D11),D11*$C$4/1000000,"unknown")</f>
        <v/>
      </c>
      <c r="F11" s="32" t="inlineStr">
        <is>
          <t>active</t>
        </is>
      </c>
      <c r="G11" s="32" t="inlineStr"/>
      <c r="H11" s="34" t="inlineStr">
        <is>
          <t>5,000 characters per request.</t>
        </is>
      </c>
      <c r="I11" s="35" t="inlineStr">
        <is>
          <t>https://elevenlabs.io/pricing/api</t>
        </is>
      </c>
      <c r="J11" s="36" t="n">
        <v>46318</v>
      </c>
    </row>
    <row r="12">
      <c r="A12" s="32" t="inlineStr">
        <is>
          <t>ElevenLabs</t>
        </is>
      </c>
      <c r="B12" s="32" t="inlineStr">
        <is>
          <t>Multilingual v2</t>
        </is>
      </c>
      <c r="C12" s="34" t="inlineStr">
        <is>
          <t>$0.08 / 1K characters</t>
        </is>
      </c>
      <c r="D12" s="33" t="n">
        <v>80</v>
      </c>
      <c r="E12" s="17">
        <f>IF(ISNUMBER(D12),D12*$C$4/1000000,"unknown")</f>
        <v/>
      </c>
      <c r="F12" s="32" t="inlineStr">
        <is>
          <t>active</t>
        </is>
      </c>
      <c r="G12" s="32" t="inlineStr"/>
      <c r="H12" s="34" t="inlineStr"/>
      <c r="I12" s="35" t="inlineStr">
        <is>
          <t>https://elevenlabs.io/pricing/api</t>
        </is>
      </c>
      <c r="J12" s="36" t="n">
        <v>46318</v>
      </c>
    </row>
    <row r="13">
      <c r="A13" s="32" t="inlineStr">
        <is>
          <t>ElevenLabs</t>
        </is>
      </c>
      <c r="B13" s="32" t="inlineStr">
        <is>
          <t>Flash / Turbo v2.5</t>
        </is>
      </c>
      <c r="C13" s="34" t="inlineStr">
        <is>
          <t>$0.04 / 1K characters</t>
        </is>
      </c>
      <c r="D13" s="33" t="n">
        <v>40</v>
      </c>
      <c r="E13" s="17">
        <f>IF(ISNUMBER(D13),D13*$C$4/1000000,"unknown")</f>
        <v/>
      </c>
      <c r="F13" s="32" t="inlineStr">
        <is>
          <t>active</t>
        </is>
      </c>
      <c r="G13" s="32" t="inlineStr"/>
      <c r="H13" s="34" t="inlineStr"/>
      <c r="I13" s="35" t="inlineStr">
        <is>
          <t>https://elevenlabs.io/pricing/api</t>
        </is>
      </c>
      <c r="J13" s="36" t="n">
        <v>46318</v>
      </c>
    </row>
    <row r="14">
      <c r="A14" s="32" t="inlineStr">
        <is>
          <t>OpenAI</t>
        </is>
      </c>
      <c r="B14" s="32" t="inlineStr">
        <is>
          <t>tts-1</t>
        </is>
      </c>
      <c r="C14" s="34" t="inlineStr">
        <is>
          <t>$15.00 / 1M characters</t>
        </is>
      </c>
      <c r="D14" s="33" t="n">
        <v>15</v>
      </c>
      <c r="E14" s="17">
        <f>IF(ISNUMBER(D14),D14*$C$4/1000000,"unknown")</f>
        <v/>
      </c>
      <c r="F14" s="32" t="inlineStr">
        <is>
          <t>deprecated</t>
        </is>
      </c>
      <c r="G14" s="32" t="inlineStr">
        <is>
          <t>2027-01-06</t>
        </is>
      </c>
      <c r="H14" s="34" t="inlineStr">
        <is>
          <t>Replacement: gpt-realtime-2.1-mini.</t>
        </is>
      </c>
      <c r="I14" s="35" t="inlineStr">
        <is>
          <t>https://platform.openai.com/docs/pricing</t>
        </is>
      </c>
      <c r="J14" s="36" t="n">
        <v>46318</v>
      </c>
    </row>
    <row r="15">
      <c r="A15" s="32" t="inlineStr">
        <is>
          <t>OpenAI</t>
        </is>
      </c>
      <c r="B15" s="32" t="inlineStr">
        <is>
          <t>tts-1-hd</t>
        </is>
      </c>
      <c r="C15" s="34" t="inlineStr">
        <is>
          <t>$30.00 / 1M characters</t>
        </is>
      </c>
      <c r="D15" s="33" t="n">
        <v>30</v>
      </c>
      <c r="E15" s="17">
        <f>IF(ISNUMBER(D15),D15*$C$4/1000000,"unknown")</f>
        <v/>
      </c>
      <c r="F15" s="32" t="inlineStr">
        <is>
          <t>deprecated</t>
        </is>
      </c>
      <c r="G15" s="32" t="inlineStr">
        <is>
          <t>2027-01-06</t>
        </is>
      </c>
      <c r="H15" s="34" t="inlineStr">
        <is>
          <t>Replacement: gpt-realtime-2.1-mini.</t>
        </is>
      </c>
      <c r="I15" s="35" t="inlineStr">
        <is>
          <t>https://platform.openai.com/docs/pricing</t>
        </is>
      </c>
      <c r="J15" s="36" t="n">
        <v>46318</v>
      </c>
    </row>
    <row r="16">
      <c r="A16" s="32" t="inlineStr">
        <is>
          <t>OpenAI</t>
        </is>
      </c>
      <c r="B16" s="32" t="inlineStr">
        <is>
          <t>gpt-4o-mini-tts</t>
        </is>
      </c>
      <c r="C16" s="34" t="inlineStr">
        <is>
          <t>$0.60 / 1M text in · $12 / 1M audio out (tokens)</t>
        </is>
      </c>
      <c r="D16" s="33" t="inlineStr">
        <is>
          <t>unknown</t>
        </is>
      </c>
      <c r="E16" s="17">
        <f>IF(ISNUMBER(D16),D16*$C$4/1000000,"unknown")</f>
        <v/>
      </c>
      <c r="F16" s="32" t="inlineStr">
        <is>
          <t>deprecated</t>
        </is>
      </c>
      <c r="G16" s="32" t="inlineStr">
        <is>
          <t>2027-01-06</t>
        </is>
      </c>
      <c r="H16" s="34" t="inlineStr">
        <is>
          <t>Token-priced; no per-character rate. Snapshots 2025-03-20 and 2025-12-15 shut down Jan 6, 2027; replacement gpt-realtime-2.1-mini.</t>
        </is>
      </c>
      <c r="I16" s="35" t="inlineStr">
        <is>
          <t>https://platform.openai.com/docs/pricing</t>
        </is>
      </c>
      <c r="J16" s="36" t="n">
        <v>46318</v>
      </c>
    </row>
    <row r="17">
      <c r="A17" s="32" t="inlineStr">
        <is>
          <t>Google Cloud</t>
        </is>
      </c>
      <c r="B17" s="32" t="inlineStr">
        <is>
          <t>Standard</t>
        </is>
      </c>
      <c r="C17" s="34" t="inlineStr">
        <is>
          <t>$4 / 1M characters</t>
        </is>
      </c>
      <c r="D17" s="33" t="n">
        <v>4</v>
      </c>
      <c r="E17" s="17">
        <f>IF(ISNUMBER(D17),D17*$C$4/1000000,"unknown")</f>
        <v/>
      </c>
      <c r="F17" s="32" t="inlineStr">
        <is>
          <t>active</t>
        </is>
      </c>
      <c r="G17" s="32" t="inlineStr"/>
      <c r="H17" s="34" t="inlineStr">
        <is>
          <t>4M characters free a month.</t>
        </is>
      </c>
      <c r="I17" s="35" t="inlineStr">
        <is>
          <t>https://cloud.google.com/text-to-speech/pricing</t>
        </is>
      </c>
      <c r="J17" s="36" t="n">
        <v>46318</v>
      </c>
    </row>
    <row r="18">
      <c r="A18" s="32" t="inlineStr">
        <is>
          <t>Google Cloud</t>
        </is>
      </c>
      <c r="B18" s="32" t="inlineStr">
        <is>
          <t>WaveNet</t>
        </is>
      </c>
      <c r="C18" s="34" t="inlineStr">
        <is>
          <t>$4 / 1M characters</t>
        </is>
      </c>
      <c r="D18" s="33" t="n">
        <v>4</v>
      </c>
      <c r="E18" s="17">
        <f>IF(ISNUMBER(D18),D18*$C$4/1000000,"unknown")</f>
        <v/>
      </c>
      <c r="F18" s="32" t="inlineStr">
        <is>
          <t>active</t>
        </is>
      </c>
      <c r="G18" s="32" t="inlineStr"/>
      <c r="H18" s="34" t="inlineStr">
        <is>
          <t>4M characters free a month.</t>
        </is>
      </c>
      <c r="I18" s="35" t="inlineStr">
        <is>
          <t>https://cloud.google.com/text-to-speech/pricing</t>
        </is>
      </c>
      <c r="J18" s="36" t="n">
        <v>46318</v>
      </c>
    </row>
    <row r="19">
      <c r="A19" s="32" t="inlineStr">
        <is>
          <t>Google Cloud</t>
        </is>
      </c>
      <c r="B19" s="32" t="inlineStr">
        <is>
          <t>Neural2</t>
        </is>
      </c>
      <c r="C19" s="34" t="inlineStr">
        <is>
          <t>$16 / 1M characters</t>
        </is>
      </c>
      <c r="D19" s="33" t="n">
        <v>16</v>
      </c>
      <c r="E19" s="17">
        <f>IF(ISNUMBER(D19),D19*$C$4/1000000,"unknown")</f>
        <v/>
      </c>
      <c r="F19" s="32" t="inlineStr">
        <is>
          <t>active</t>
        </is>
      </c>
      <c r="G19" s="32" t="inlineStr"/>
      <c r="H19" s="34" t="inlineStr">
        <is>
          <t>1M characters free a month.</t>
        </is>
      </c>
      <c r="I19" s="35" t="inlineStr">
        <is>
          <t>https://cloud.google.com/text-to-speech/pricing</t>
        </is>
      </c>
      <c r="J19" s="36" t="n">
        <v>46318</v>
      </c>
    </row>
    <row r="20">
      <c r="A20" s="32" t="inlineStr">
        <is>
          <t>Google Cloud</t>
        </is>
      </c>
      <c r="B20" s="32" t="inlineStr">
        <is>
          <t>Chirp 3 HD</t>
        </is>
      </c>
      <c r="C20" s="34" t="inlineStr">
        <is>
          <t>$30 / 1M characters</t>
        </is>
      </c>
      <c r="D20" s="33" t="n">
        <v>30</v>
      </c>
      <c r="E20" s="17">
        <f>IF(ISNUMBER(D20),D20*$C$4/1000000,"unknown")</f>
        <v/>
      </c>
      <c r="F20" s="32" t="inlineStr">
        <is>
          <t>active</t>
        </is>
      </c>
      <c r="G20" s="32" t="inlineStr"/>
      <c r="H20" s="34" t="inlineStr">
        <is>
          <t>1M characters free a month.</t>
        </is>
      </c>
      <c r="I20" s="35" t="inlineStr">
        <is>
          <t>https://cloud.google.com/text-to-speech/pricing</t>
        </is>
      </c>
      <c r="J20" s="36" t="n">
        <v>46318</v>
      </c>
    </row>
    <row r="21">
      <c r="A21" s="32" t="inlineStr">
        <is>
          <t>Google Cloud</t>
        </is>
      </c>
      <c r="B21" s="32" t="inlineStr">
        <is>
          <t>Studio</t>
        </is>
      </c>
      <c r="C21" s="34" t="inlineStr">
        <is>
          <t>$160 / 1M characters</t>
        </is>
      </c>
      <c r="D21" s="33" t="n">
        <v>160</v>
      </c>
      <c r="E21" s="17">
        <f>IF(ISNUMBER(D21),D21*$C$4/1000000,"unknown")</f>
        <v/>
      </c>
      <c r="F21" s="32" t="inlineStr">
        <is>
          <t>active</t>
        </is>
      </c>
      <c r="G21" s="32" t="inlineStr"/>
      <c r="H21" s="34" t="inlineStr">
        <is>
          <t>1M characters free a month.</t>
        </is>
      </c>
      <c r="I21" s="35" t="inlineStr">
        <is>
          <t>https://cloud.google.com/text-to-speech/pricing</t>
        </is>
      </c>
      <c r="J21" s="36" t="n">
        <v>46318</v>
      </c>
    </row>
    <row r="22">
      <c r="A22" s="32" t="inlineStr">
        <is>
          <t>Google Cloud</t>
        </is>
      </c>
      <c r="B22" s="32" t="inlineStr">
        <is>
          <t>Gemini 3.8 Flash TTS</t>
        </is>
      </c>
      <c r="C22" s="34" t="inlineStr">
        <is>
          <t>$0.50 / 1M text in · $9 / 1M audio out (tokens)</t>
        </is>
      </c>
      <c r="D22" s="33" t="inlineStr">
        <is>
          <t>unknown</t>
        </is>
      </c>
      <c r="E22" s="17">
        <f>IF(ISNUMBER(D22),D22*$C$4/1000000,"unknown")</f>
        <v/>
      </c>
      <c r="F22" s="32" t="inlineStr">
        <is>
          <t>preview</t>
        </is>
      </c>
      <c r="G22" s="32" t="inlineStr"/>
      <c r="H22" s="34" t="inlineStr">
        <is>
          <t>Rises to $1 / $18 on Jan 1, 2027. 25 audio tokens = 1 second, so ~$0.81 per hour of output audio plus input.</t>
        </is>
      </c>
      <c r="I22" s="35" t="inlineStr">
        <is>
          <t>https://cloud.google.com/text-to-speech/pricing</t>
        </is>
      </c>
      <c r="J22" s="36" t="n">
        <v>46318</v>
      </c>
    </row>
    <row r="23">
      <c r="A23" s="32" t="inlineStr">
        <is>
          <t>Google Cloud</t>
        </is>
      </c>
      <c r="B23" s="32" t="inlineStr">
        <is>
          <t>Gemini 2.5 Flash TTS</t>
        </is>
      </c>
      <c r="C23" s="34" t="inlineStr">
        <is>
          <t>$0.50 / 1M text in · $10 / 1M audio out (tokens)</t>
        </is>
      </c>
      <c r="D23" s="33" t="inlineStr">
        <is>
          <t>unknown</t>
        </is>
      </c>
      <c r="E23" s="17">
        <f>IF(ISNUMBER(D23),D23*$C$4/1000000,"unknown")</f>
        <v/>
      </c>
      <c r="F23" s="32" t="inlineStr">
        <is>
          <t>active</t>
        </is>
      </c>
      <c r="G23" s="32" t="inlineStr"/>
      <c r="H23" s="34" t="inlineStr">
        <is>
          <t>Token-priced; ~$0.90 per hour of output audio plus input.</t>
        </is>
      </c>
      <c r="I23" s="35" t="inlineStr">
        <is>
          <t>https://cloud.google.com/text-to-speech/pricing</t>
        </is>
      </c>
      <c r="J23" s="36" t="n">
        <v>46318</v>
      </c>
    </row>
    <row r="24">
      <c r="A24" s="32" t="inlineStr">
        <is>
          <t>Amazon (AWS)</t>
        </is>
      </c>
      <c r="B24" s="32" t="inlineStr">
        <is>
          <t>Polly Standard</t>
        </is>
      </c>
      <c r="C24" s="34" t="inlineStr">
        <is>
          <t>$4 / 1M characters</t>
        </is>
      </c>
      <c r="D24" s="33" t="n">
        <v>4</v>
      </c>
      <c r="E24" s="17">
        <f>IF(ISNUMBER(D24),D24*$C$4/1000000,"unknown")</f>
        <v/>
      </c>
      <c r="F24" s="32" t="inlineStr">
        <is>
          <t>active</t>
        </is>
      </c>
      <c r="G24" s="32" t="inlineStr"/>
      <c r="H24" s="34" t="inlineStr">
        <is>
          <t>5M characters free a month.</t>
        </is>
      </c>
      <c r="I24" s="35" t="inlineStr">
        <is>
          <t>https://aws.amazon.com/polly/pricing/</t>
        </is>
      </c>
      <c r="J24" s="36" t="n">
        <v>46318</v>
      </c>
    </row>
    <row r="25">
      <c r="A25" s="32" t="inlineStr">
        <is>
          <t>Amazon (AWS)</t>
        </is>
      </c>
      <c r="B25" s="32" t="inlineStr">
        <is>
          <t>Polly Neural</t>
        </is>
      </c>
      <c r="C25" s="34" t="inlineStr">
        <is>
          <t>$16 / 1M characters</t>
        </is>
      </c>
      <c r="D25" s="33" t="n">
        <v>16</v>
      </c>
      <c r="E25" s="17">
        <f>IF(ISNUMBER(D25),D25*$C$4/1000000,"unknown")</f>
        <v/>
      </c>
      <c r="F25" s="32" t="inlineStr">
        <is>
          <t>active</t>
        </is>
      </c>
      <c r="G25" s="32" t="inlineStr"/>
      <c r="H25" s="34" t="inlineStr">
        <is>
          <t>1M free a month for 12 months.</t>
        </is>
      </c>
      <c r="I25" s="35" t="inlineStr">
        <is>
          <t>https://aws.amazon.com/polly/pricing/</t>
        </is>
      </c>
      <c r="J25" s="36" t="n">
        <v>46318</v>
      </c>
    </row>
    <row r="26">
      <c r="A26" s="32" t="inlineStr">
        <is>
          <t>Amazon (AWS)</t>
        </is>
      </c>
      <c r="B26" s="32" t="inlineStr">
        <is>
          <t>Polly Generative</t>
        </is>
      </c>
      <c r="C26" s="34" t="inlineStr">
        <is>
          <t>$30 / 1M characters</t>
        </is>
      </c>
      <c r="D26" s="33" t="n">
        <v>30</v>
      </c>
      <c r="E26" s="17">
        <f>IF(ISNUMBER(D26),D26*$C$4/1000000,"unknown")</f>
        <v/>
      </c>
      <c r="F26" s="32" t="inlineStr">
        <is>
          <t>active</t>
        </is>
      </c>
      <c r="G26" s="32" t="inlineStr"/>
      <c r="H26" s="34" t="inlineStr">
        <is>
          <t>100K free a month for 12 months.</t>
        </is>
      </c>
      <c r="I26" s="35" t="inlineStr">
        <is>
          <t>https://aws.amazon.com/polly/pricing/</t>
        </is>
      </c>
      <c r="J26" s="36" t="n">
        <v>46318</v>
      </c>
    </row>
    <row r="27">
      <c r="A27" s="32" t="inlineStr">
        <is>
          <t>Amazon (AWS)</t>
        </is>
      </c>
      <c r="B27" s="32" t="inlineStr">
        <is>
          <t>Polly Long-Form</t>
        </is>
      </c>
      <c r="C27" s="34" t="inlineStr">
        <is>
          <t>$100 / 1M characters</t>
        </is>
      </c>
      <c r="D27" s="33" t="n">
        <v>100</v>
      </c>
      <c r="E27" s="17">
        <f>IF(ISNUMBER(D27),D27*$C$4/1000000,"unknown")</f>
        <v/>
      </c>
      <c r="F27" s="32" t="inlineStr">
        <is>
          <t>active</t>
        </is>
      </c>
      <c r="G27" s="32" t="inlineStr"/>
      <c r="H27" s="34" t="inlineStr">
        <is>
          <t>500K free a month for 12 months.</t>
        </is>
      </c>
      <c r="I27" s="35" t="inlineStr">
        <is>
          <t>https://aws.amazon.com/polly/pricing/</t>
        </is>
      </c>
      <c r="J27" s="36" t="n">
        <v>46318</v>
      </c>
    </row>
    <row r="28">
      <c r="A28" s="32" t="inlineStr">
        <is>
          <t>Azure AI Speech</t>
        </is>
      </c>
      <c r="B28" s="32" t="inlineStr">
        <is>
          <t>Neural</t>
        </is>
      </c>
      <c r="C28" s="34" t="inlineStr">
        <is>
          <t>$15 / 1M characters</t>
        </is>
      </c>
      <c r="D28" s="33" t="n">
        <v>15</v>
      </c>
      <c r="E28" s="17">
        <f>IF(ISNUMBER(D28),D28*$C$4/1000000,"unknown")</f>
        <v/>
      </c>
      <c r="F28" s="32" t="inlineStr">
        <is>
          <t>active</t>
        </is>
      </c>
      <c r="G28" s="32" t="inlineStr"/>
      <c r="H28" s="34" t="inlineStr">
        <is>
          <t>East US. 0.5M characters free a month (F0).</t>
        </is>
      </c>
      <c r="I28" s="35" t="inlineStr">
        <is>
          <t>https://prices.azure.com/api/retail/prices?$filter=serviceName eq 'Foundry Tools' and armRegionName eq 'eastus' and productName eq 'Azure Speech'</t>
        </is>
      </c>
      <c r="J28" s="36" t="n">
        <v>46318</v>
      </c>
    </row>
    <row r="29">
      <c r="A29" s="32" t="inlineStr">
        <is>
          <t>Azure AI Speech</t>
        </is>
      </c>
      <c r="B29" s="32" t="inlineStr">
        <is>
          <t>Neural HD</t>
        </is>
      </c>
      <c r="C29" s="34" t="inlineStr">
        <is>
          <t>$22 / 1M characters</t>
        </is>
      </c>
      <c r="D29" s="33" t="n">
        <v>22</v>
      </c>
      <c r="E29" s="17">
        <f>IF(ISNUMBER(D29),D29*$C$4/1000000,"unknown")</f>
        <v/>
      </c>
      <c r="F29" s="32" t="inlineStr">
        <is>
          <t>active</t>
        </is>
      </c>
      <c r="G29" s="32" t="inlineStr"/>
      <c r="H29" s="34" t="inlineStr">
        <is>
          <t>East US.</t>
        </is>
      </c>
      <c r="I29" s="35" t="inlineStr">
        <is>
          <t>https://prices.azure.com/api/retail/prices?$filter=serviceName eq 'Foundry Tools' and armRegionName eq 'eastus' and productName eq 'Azure Speech'</t>
        </is>
      </c>
      <c r="J29" s="36" t="n">
        <v>46318</v>
      </c>
    </row>
    <row r="30">
      <c r="A30" s="32" t="inlineStr">
        <is>
          <t>Deepgram</t>
        </is>
      </c>
      <c r="B30" s="32" t="inlineStr">
        <is>
          <t>Aura-1</t>
        </is>
      </c>
      <c r="C30" s="34" t="inlineStr">
        <is>
          <t>$0.0150 / 1K characters</t>
        </is>
      </c>
      <c r="D30" s="33" t="n">
        <v>15</v>
      </c>
      <c r="E30" s="17">
        <f>IF(ISNUMBER(D30),D30*$C$4/1000000,"unknown")</f>
        <v/>
      </c>
      <c r="F30" s="32" t="inlineStr">
        <is>
          <t>active</t>
        </is>
      </c>
      <c r="G30" s="32" t="inlineStr"/>
      <c r="H30" s="34" t="inlineStr"/>
      <c r="I30" s="35" t="inlineStr">
        <is>
          <t>https://deepgram.com/pricing</t>
        </is>
      </c>
      <c r="J30" s="36" t="n">
        <v>46318</v>
      </c>
    </row>
    <row r="31">
      <c r="A31" s="32" t="inlineStr">
        <is>
          <t>Deepgram</t>
        </is>
      </c>
      <c r="B31" s="32" t="inlineStr">
        <is>
          <t>Aura-2</t>
        </is>
      </c>
      <c r="C31" s="34" t="inlineStr">
        <is>
          <t>$0.030 / 1K characters</t>
        </is>
      </c>
      <c r="D31" s="33" t="n">
        <v>30</v>
      </c>
      <c r="E31" s="17">
        <f>IF(ISNUMBER(D31),D31*$C$4/1000000,"unknown")</f>
        <v/>
      </c>
      <c r="F31" s="32" t="inlineStr">
        <is>
          <t>active</t>
        </is>
      </c>
      <c r="G31" s="32" t="inlineStr"/>
      <c r="H31" s="34" t="inlineStr"/>
      <c r="I31" s="35" t="inlineStr">
        <is>
          <t>https://deepgram.com/pricing</t>
        </is>
      </c>
      <c r="J31" s="36" t="n">
        <v>46318</v>
      </c>
    </row>
    <row r="32">
      <c r="A32" s="32" t="inlineStr">
        <is>
          <t>Deepgram</t>
        </is>
      </c>
      <c r="B32" s="32" t="inlineStr">
        <is>
          <t>Flux TTS</t>
        </is>
      </c>
      <c r="C32" s="34" t="inlineStr">
        <is>
          <t>$0.0450 / 1K characters</t>
        </is>
      </c>
      <c r="D32" s="33" t="n">
        <v>45</v>
      </c>
      <c r="E32" s="17">
        <f>IF(ISNUMBER(D32),D32*$C$4/1000000,"unknown")</f>
        <v/>
      </c>
      <c r="F32" s="32" t="inlineStr">
        <is>
          <t>active</t>
        </is>
      </c>
      <c r="G32" s="32" t="inlineStr"/>
      <c r="H32" s="34" t="inlineStr">
        <is>
          <t>$1 credit per $1 spent, up to $500, until Dec 31, 2026.</t>
        </is>
      </c>
      <c r="I32" s="35" t="inlineStr">
        <is>
          <t>https://deepgram.com/pricing</t>
        </is>
      </c>
      <c r="J32" s="36" t="n">
        <v>46318</v>
      </c>
    </row>
    <row r="33">
      <c r="A33" s="32" t="inlineStr">
        <is>
          <t>Cartesia</t>
        </is>
      </c>
      <c r="B33" s="32" t="inlineStr">
        <is>
          <t>Sonic-3.6</t>
        </is>
      </c>
      <c r="C33" s="34" t="inlineStr">
        <is>
          <t>$65 / 1M credits (Pro overage)</t>
        </is>
      </c>
      <c r="D33" s="33" t="n">
        <v>65</v>
      </c>
      <c r="E33" s="17">
        <f>IF(ISNUMBER(D33),D33*$C$4/1000000,"unknown")</f>
        <v/>
      </c>
      <c r="F33" s="32" t="inlineStr">
        <is>
          <t>active</t>
        </is>
      </c>
      <c r="G33" s="32" t="inlineStr"/>
      <c r="H33" s="34" t="inlineStr">
        <is>
          <t>1 credit = 1 character. $38 per 1M on Scale.</t>
        </is>
      </c>
      <c r="I33" s="35" t="inlineStr">
        <is>
          <t>https://cartesia.ai/pricing</t>
        </is>
      </c>
      <c r="J33" s="36" t="n">
        <v>46318</v>
      </c>
    </row>
    <row r="34">
      <c r="A34" s="32" t="inlineStr">
        <is>
          <t>Inworld</t>
        </is>
      </c>
      <c r="B34" s="32" t="inlineStr">
        <is>
          <t>TTS-2 Flash</t>
        </is>
      </c>
      <c r="C34" s="34" t="inlineStr">
        <is>
          <t>$15 / 1M characters</t>
        </is>
      </c>
      <c r="D34" s="33" t="n">
        <v>15</v>
      </c>
      <c r="E34" s="17">
        <f>IF(ISNUMBER(D34),D34*$C$4/1000000,"unknown")</f>
        <v/>
      </c>
      <c r="F34" s="32" t="inlineStr">
        <is>
          <t>active</t>
        </is>
      </c>
      <c r="G34" s="32" t="inlineStr"/>
      <c r="H34" s="34" t="inlineStr">
        <is>
          <t>On-Demand rate; $7 on Growth.</t>
        </is>
      </c>
      <c r="I34" s="35" t="inlineStr">
        <is>
          <t>https://inworld.ai/pricing</t>
        </is>
      </c>
      <c r="J34" s="36" t="n">
        <v>46318</v>
      </c>
    </row>
    <row r="35">
      <c r="A35" s="32" t="inlineStr">
        <is>
          <t>Inworld</t>
        </is>
      </c>
      <c r="B35" s="32" t="inlineStr">
        <is>
          <t>TTS-2</t>
        </is>
      </c>
      <c r="C35" s="34" t="inlineStr">
        <is>
          <t>$25 / 1M characters</t>
        </is>
      </c>
      <c r="D35" s="33" t="n">
        <v>25</v>
      </c>
      <c r="E35" s="17">
        <f>IF(ISNUMBER(D35),D35*$C$4/1000000,"unknown")</f>
        <v/>
      </c>
      <c r="F35" s="32" t="inlineStr">
        <is>
          <t>active</t>
        </is>
      </c>
      <c r="G35" s="32" t="inlineStr"/>
      <c r="H35" s="34" t="inlineStr">
        <is>
          <t>On-Demand rate; $12.50 on Growth.</t>
        </is>
      </c>
      <c r="I35" s="35" t="inlineStr">
        <is>
          <t>https://inworld.ai/pricing</t>
        </is>
      </c>
      <c r="J35" s="36" t="n">
        <v>46318</v>
      </c>
    </row>
    <row r="36">
      <c r="A36" s="32" t="inlineStr">
        <is>
          <t>Rime</t>
        </is>
      </c>
      <c r="B36" s="32" t="inlineStr">
        <is>
          <t>Mist v3</t>
        </is>
      </c>
      <c r="C36" s="34" t="inlineStr">
        <is>
          <t>$0.03 per 1K characters</t>
        </is>
      </c>
      <c r="D36" s="33" t="n">
        <v>30</v>
      </c>
      <c r="E36" s="17">
        <f>IF(ISNUMBER(D36),D36*$C$4/1000000,"unknown")</f>
        <v/>
      </c>
      <c r="F36" s="32" t="inlineStr">
        <is>
          <t>active</t>
        </is>
      </c>
      <c r="G36" s="32" t="inlineStr"/>
      <c r="H36" s="34" t="inlineStr"/>
      <c r="I36" s="35" t="inlineStr">
        <is>
          <t>https://www.rime.ai/pricing</t>
        </is>
      </c>
      <c r="J36" s="36" t="n">
        <v>46318</v>
      </c>
    </row>
    <row r="37">
      <c r="A37" s="32" t="inlineStr">
        <is>
          <t>Rime</t>
        </is>
      </c>
      <c r="B37" s="32" t="inlineStr">
        <is>
          <t>Coda v2</t>
        </is>
      </c>
      <c r="C37" s="34" t="inlineStr">
        <is>
          <t>$0.05 per 1K characters</t>
        </is>
      </c>
      <c r="D37" s="33" t="n">
        <v>50</v>
      </c>
      <c r="E37" s="17">
        <f>IF(ISNUMBER(D37),D37*$C$4/1000000,"unknown")</f>
        <v/>
      </c>
      <c r="F37" s="32" t="inlineStr">
        <is>
          <t>active</t>
        </is>
      </c>
      <c r="G37" s="32" t="inlineStr"/>
      <c r="H37" s="34" t="inlineStr"/>
      <c r="I37" s="35" t="inlineStr">
        <is>
          <t>https://www.rime.ai/pricing</t>
        </is>
      </c>
      <c r="J37" s="36" t="n">
        <v>46318</v>
      </c>
    </row>
    <row r="38">
      <c r="A38" s="32" t="inlineStr">
        <is>
          <t>Soniox</t>
        </is>
      </c>
      <c r="B38" s="32" t="inlineStr">
        <is>
          <t>Soniox TTS</t>
        </is>
      </c>
      <c r="C38" s="34" t="inlineStr">
        <is>
          <t>$4 / 1M text in · $21.50 / 1M audio out (tokens)</t>
        </is>
      </c>
      <c r="D38" s="33" t="inlineStr">
        <is>
          <t>unknown</t>
        </is>
      </c>
      <c r="E38" s="17">
        <f>IF(ISNUMBER(D38),D38*$C$4/1000000,"unknown")</f>
        <v/>
      </c>
      <c r="F38" s="32" t="inlineStr">
        <is>
          <t>active</t>
        </is>
      </c>
      <c r="G38" s="32" t="inlineStr"/>
      <c r="H38" s="34" t="inlineStr">
        <is>
          <t>Vendor estimate: about $0.70 per hour of generated speech.</t>
        </is>
      </c>
      <c r="I38" s="35" t="inlineStr">
        <is>
          <t>https://soniox.com/pricing</t>
        </is>
      </c>
      <c r="J38" s="36" t="n">
        <v>46318</v>
      </c>
    </row>
    <row r="39">
      <c r="A39" s="32" t="inlineStr">
        <is>
          <t>Speechmatics</t>
        </is>
      </c>
      <c r="B39" s="32" t="inlineStr">
        <is>
          <t>Speechmatics TTS</t>
        </is>
      </c>
      <c r="C39" s="34" t="inlineStr">
        <is>
          <t>$0.011 per 1,000 characters</t>
        </is>
      </c>
      <c r="D39" s="33" t="n">
        <v>11</v>
      </c>
      <c r="E39" s="17">
        <f>IF(ISNUMBER(D39),D39*$C$4/1000000,"unknown")</f>
        <v/>
      </c>
      <c r="F39" s="32" t="inlineStr">
        <is>
          <t>active</t>
        </is>
      </c>
      <c r="G39" s="32" t="inlineStr"/>
      <c r="H39" s="34" t="inlineStr">
        <is>
          <t>First 1M characters free.</t>
        </is>
      </c>
      <c r="I39" s="35" t="inlineStr">
        <is>
          <t>https://www.speechmatics.com/pricing</t>
        </is>
      </c>
      <c r="J39" s="36" t="n">
        <v>46318</v>
      </c>
    </row>
    <row r="41">
      <c r="A41" s="47" t="inlineStr">
        <is>
          <t>Speech-to-text</t>
        </is>
      </c>
    </row>
    <row r="42" ht="30" customHeight="1">
      <c r="A42" s="12" t="inlineStr">
        <is>
          <t>Vendor</t>
        </is>
      </c>
      <c r="B42" s="12" t="inlineStr">
        <is>
          <t>Model</t>
        </is>
      </c>
      <c r="C42" s="12" t="inlineStr">
        <is>
          <t>Price (as listed)</t>
        </is>
      </c>
      <c r="D42" s="12" t="inlineStr">
        <is>
          <t>$ / hour</t>
        </is>
      </c>
      <c r="E42" s="12" t="inlineStr">
        <is>
          <t>Your $ / mo</t>
        </is>
      </c>
      <c r="F42" s="12" t="inlineStr">
        <is>
          <t>Status</t>
        </is>
      </c>
      <c r="G42" s="12" t="inlineStr">
        <is>
          <t>Shutdown</t>
        </is>
      </c>
      <c r="H42" s="12" t="inlineStr">
        <is>
          <t>Notes</t>
        </is>
      </c>
      <c r="I42" s="12" t="inlineStr">
        <is>
          <t>Source</t>
        </is>
      </c>
      <c r="J42" s="12" t="inlineStr">
        <is>
          <t>Checked</t>
        </is>
      </c>
      <c r="K42" s="12" t="inlineStr">
        <is>
          <t>Mode</t>
        </is>
      </c>
    </row>
    <row r="43">
      <c r="A43" s="32" t="inlineStr">
        <is>
          <t>ElevenLabs</t>
        </is>
      </c>
      <c r="B43" s="32" t="inlineStr">
        <is>
          <t>Scribe v2</t>
        </is>
      </c>
      <c r="C43" s="34" t="inlineStr">
        <is>
          <t>$0.22 / hour</t>
        </is>
      </c>
      <c r="D43" s="48" t="n">
        <v>0.22</v>
      </c>
      <c r="E43" s="17">
        <f>IF(ISNUMBER(D43),D43*$C$5,"unknown")</f>
        <v/>
      </c>
      <c r="F43" s="32" t="inlineStr">
        <is>
          <t>active</t>
        </is>
      </c>
      <c r="G43" s="32" t="inlineStr"/>
      <c r="H43" s="34" t="inlineStr">
        <is>
          <t>Keyterm prompting +$0.05/h.</t>
        </is>
      </c>
      <c r="I43" s="35" t="inlineStr">
        <is>
          <t>https://elevenlabs.io/pricing/api</t>
        </is>
      </c>
      <c r="J43" s="36" t="n">
        <v>46318</v>
      </c>
      <c r="K43" s="32" t="inlineStr">
        <is>
          <t>batch</t>
        </is>
      </c>
    </row>
    <row r="44">
      <c r="A44" s="32" t="inlineStr">
        <is>
          <t>ElevenLabs</t>
        </is>
      </c>
      <c r="B44" s="32" t="inlineStr">
        <is>
          <t>Scribe v2 Realtime</t>
        </is>
      </c>
      <c r="C44" s="34" t="inlineStr">
        <is>
          <t>$0.39 / hour</t>
        </is>
      </c>
      <c r="D44" s="48" t="n">
        <v>0.39</v>
      </c>
      <c r="E44" s="17">
        <f>IF(ISNUMBER(D44),D44*$C$5,"unknown")</f>
        <v/>
      </c>
      <c r="F44" s="32" t="inlineStr">
        <is>
          <t>active</t>
        </is>
      </c>
      <c r="G44" s="32" t="inlineStr"/>
      <c r="H44" s="34" t="inlineStr"/>
      <c r="I44" s="35" t="inlineStr">
        <is>
          <t>https://elevenlabs.io/pricing/api</t>
        </is>
      </c>
      <c r="J44" s="36" t="n">
        <v>46318</v>
      </c>
      <c r="K44" s="32" t="inlineStr">
        <is>
          <t>realtime</t>
        </is>
      </c>
    </row>
    <row r="45">
      <c r="A45" s="32" t="inlineStr">
        <is>
          <t>OpenAI</t>
        </is>
      </c>
      <c r="B45" s="32" t="inlineStr">
        <is>
          <t>gpt-transcribe</t>
        </is>
      </c>
      <c r="C45" s="34" t="inlineStr">
        <is>
          <t>$0.0045 / min (estimated)</t>
        </is>
      </c>
      <c r="D45" s="48" t="n">
        <v>0.27</v>
      </c>
      <c r="E45" s="17">
        <f>IF(ISNUMBER(D45),D45*$C$5,"unknown")</f>
        <v/>
      </c>
      <c r="F45" s="32" t="inlineStr">
        <is>
          <t>active</t>
        </is>
      </c>
      <c r="G45" s="32" t="inlineStr"/>
      <c r="H45" s="34" t="inlineStr"/>
      <c r="I45" s="35" t="inlineStr">
        <is>
          <t>https://platform.openai.com/docs/pricing</t>
        </is>
      </c>
      <c r="J45" s="36" t="n">
        <v>46318</v>
      </c>
      <c r="K45" s="32" t="inlineStr">
        <is>
          <t>batch</t>
        </is>
      </c>
    </row>
    <row r="46">
      <c r="A46" s="32" t="inlineStr">
        <is>
          <t>OpenAI</t>
        </is>
      </c>
      <c r="B46" s="32" t="inlineStr">
        <is>
          <t>gpt-4o-mini-transcribe</t>
        </is>
      </c>
      <c r="C46" s="34" t="inlineStr">
        <is>
          <t>$0.003 / min (estimated)</t>
        </is>
      </c>
      <c r="D46" s="48" t="n">
        <v>0.18</v>
      </c>
      <c r="E46" s="17">
        <f>IF(ISNUMBER(D46),D46*$C$5,"unknown")</f>
        <v/>
      </c>
      <c r="F46" s="32" t="inlineStr">
        <is>
          <t>deprecated</t>
        </is>
      </c>
      <c r="G46" s="32" t="inlineStr">
        <is>
          <t>2027-02-26</t>
        </is>
      </c>
      <c r="H46" s="34" t="inlineStr">
        <is>
          <t>Replacement: gpt-transcribe or gpt-live-transcribe.</t>
        </is>
      </c>
      <c r="I46" s="35" t="inlineStr">
        <is>
          <t>https://platform.openai.com/docs/pricing</t>
        </is>
      </c>
      <c r="J46" s="36" t="n">
        <v>46318</v>
      </c>
      <c r="K46" s="32" t="inlineStr">
        <is>
          <t>batch</t>
        </is>
      </c>
    </row>
    <row r="47">
      <c r="A47" s="32" t="inlineStr">
        <is>
          <t>OpenAI</t>
        </is>
      </c>
      <c r="B47" s="32" t="inlineStr">
        <is>
          <t>gpt-4o-transcribe</t>
        </is>
      </c>
      <c r="C47" s="34" t="inlineStr">
        <is>
          <t>$0.006 / min (estimated)</t>
        </is>
      </c>
      <c r="D47" s="48" t="n">
        <v>0.36</v>
      </c>
      <c r="E47" s="17">
        <f>IF(ISNUMBER(D47),D47*$C$5,"unknown")</f>
        <v/>
      </c>
      <c r="F47" s="32" t="inlineStr">
        <is>
          <t>deprecated</t>
        </is>
      </c>
      <c r="G47" s="32" t="inlineStr">
        <is>
          <t>2027-02-26</t>
        </is>
      </c>
      <c r="H47" s="34" t="inlineStr">
        <is>
          <t>Replacement: gpt-transcribe or gpt-live-transcribe.</t>
        </is>
      </c>
      <c r="I47" s="35" t="inlineStr">
        <is>
          <t>https://platform.openai.com/docs/pricing</t>
        </is>
      </c>
      <c r="J47" s="36" t="n">
        <v>46318</v>
      </c>
      <c r="K47" s="32" t="inlineStr">
        <is>
          <t>batch</t>
        </is>
      </c>
    </row>
    <row r="48">
      <c r="A48" s="32" t="inlineStr">
        <is>
          <t>OpenAI</t>
        </is>
      </c>
      <c r="B48" s="32" t="inlineStr">
        <is>
          <t>whisper-1</t>
        </is>
      </c>
      <c r="C48" s="34" t="inlineStr">
        <is>
          <t>$0.006 / min</t>
        </is>
      </c>
      <c r="D48" s="48" t="n">
        <v>0.36</v>
      </c>
      <c r="E48" s="17">
        <f>IF(ISNUMBER(D48),D48*$C$5,"unknown")</f>
        <v/>
      </c>
      <c r="F48" s="32" t="inlineStr">
        <is>
          <t>deprecated</t>
        </is>
      </c>
      <c r="G48" s="32" t="inlineStr">
        <is>
          <t>2027-02-26</t>
        </is>
      </c>
      <c r="H48" s="34" t="inlineStr">
        <is>
          <t>Replacement: gpt-transcribe or gpt-live-transcribe.</t>
        </is>
      </c>
      <c r="I48" s="35" t="inlineStr">
        <is>
          <t>https://platform.openai.com/docs/pricing</t>
        </is>
      </c>
      <c r="J48" s="36" t="n">
        <v>46318</v>
      </c>
      <c r="K48" s="32" t="inlineStr">
        <is>
          <t>batch</t>
        </is>
      </c>
    </row>
    <row r="49">
      <c r="A49" s="32" t="inlineStr">
        <is>
          <t>OpenAI</t>
        </is>
      </c>
      <c r="B49" s="32" t="inlineStr">
        <is>
          <t>gpt-live-transcribe</t>
        </is>
      </c>
      <c r="C49" s="34" t="inlineStr">
        <is>
          <t>$0.017 / min (estimated)</t>
        </is>
      </c>
      <c r="D49" s="48" t="n">
        <v>1.02</v>
      </c>
      <c r="E49" s="17">
        <f>IF(ISNUMBER(D49),D49*$C$5,"unknown")</f>
        <v/>
      </c>
      <c r="F49" s="32" t="inlineStr">
        <is>
          <t>active</t>
        </is>
      </c>
      <c r="G49" s="32" t="inlineStr"/>
      <c r="H49" s="34" t="inlineStr"/>
      <c r="I49" s="35" t="inlineStr">
        <is>
          <t>https://platform.openai.com/docs/pricing</t>
        </is>
      </c>
      <c r="J49" s="36" t="n">
        <v>46318</v>
      </c>
      <c r="K49" s="32" t="inlineStr">
        <is>
          <t>realtime</t>
        </is>
      </c>
    </row>
    <row r="50">
      <c r="A50" s="32" t="inlineStr">
        <is>
          <t>Google Cloud</t>
        </is>
      </c>
      <c r="B50" s="32" t="inlineStr">
        <is>
          <t>V2 dynamic batch</t>
        </is>
      </c>
      <c r="C50" s="34" t="inlineStr">
        <is>
          <t>$0.003 / min</t>
        </is>
      </c>
      <c r="D50" s="48" t="n">
        <v>0.18</v>
      </c>
      <c r="E50" s="17">
        <f>IF(ISNUMBER(D50),D50*$C$5,"unknown")</f>
        <v/>
      </c>
      <c r="F50" s="32" t="inlineStr">
        <is>
          <t>active</t>
        </is>
      </c>
      <c r="G50" s="32" t="inlineStr"/>
      <c r="H50" s="34" t="inlineStr"/>
      <c r="I50" s="35" t="inlineStr">
        <is>
          <t>https://cloud.google.com/speech-to-text/pricing</t>
        </is>
      </c>
      <c r="J50" s="36" t="n">
        <v>46318</v>
      </c>
      <c r="K50" s="32" t="inlineStr">
        <is>
          <t>batch</t>
        </is>
      </c>
    </row>
    <row r="51">
      <c r="A51" s="32" t="inlineStr">
        <is>
          <t>Google Cloud</t>
        </is>
      </c>
      <c r="B51" s="32" t="inlineStr">
        <is>
          <t>V2 standard (incl. Chirp)</t>
        </is>
      </c>
      <c r="C51" s="34" t="inlineStr">
        <is>
          <t>$0.016 / min (first 500K min)</t>
        </is>
      </c>
      <c r="D51" s="48" t="n">
        <v>0.96</v>
      </c>
      <c r="E51" s="17">
        <f>IF(ISNUMBER(D51),D51*$C$5,"unknown")</f>
        <v/>
      </c>
      <c r="F51" s="32" t="inlineStr">
        <is>
          <t>active</t>
        </is>
      </c>
      <c r="G51" s="32" t="inlineStr"/>
      <c r="H51" s="34" t="inlineStr">
        <is>
          <t>Drops to $0.004/min above 2M min.</t>
        </is>
      </c>
      <c r="I51" s="35" t="inlineStr">
        <is>
          <t>https://cloud.google.com/speech-to-text/pricing</t>
        </is>
      </c>
      <c r="J51" s="36" t="n">
        <v>46318</v>
      </c>
      <c r="K51" s="32" t="inlineStr">
        <is>
          <t>realtime</t>
        </is>
      </c>
    </row>
    <row r="52">
      <c r="A52" s="32" t="inlineStr">
        <is>
          <t>Amazon (AWS)</t>
        </is>
      </c>
      <c r="B52" s="32" t="inlineStr">
        <is>
          <t>Transcribe batch</t>
        </is>
      </c>
      <c r="C52" s="34" t="inlineStr">
        <is>
          <t>$0.0001 / second (us-east-1)</t>
        </is>
      </c>
      <c r="D52" s="48" t="n">
        <v>0.36</v>
      </c>
      <c r="E52" s="17">
        <f>IF(ISNUMBER(D52),D52*$C$5,"unknown")</f>
        <v/>
      </c>
      <c r="F52" s="32" t="inlineStr">
        <is>
          <t>active</t>
        </is>
      </c>
      <c r="G52" s="32" t="inlineStr"/>
      <c r="H52" s="34" t="inlineStr">
        <is>
          <t>$0.006/min. 60 min free a month for 12 months.</t>
        </is>
      </c>
      <c r="I52" s="35" t="inlineStr">
        <is>
          <t>https://pricing.us-east-1.amazonaws.com/offers/v1.0/aws/transcribe/current/us-east-1/index.json</t>
        </is>
      </c>
      <c r="J52" s="36" t="n">
        <v>46318</v>
      </c>
      <c r="K52" s="32" t="inlineStr">
        <is>
          <t>batch</t>
        </is>
      </c>
    </row>
    <row r="53">
      <c r="A53" s="32" t="inlineStr">
        <is>
          <t>Amazon (AWS)</t>
        </is>
      </c>
      <c r="B53" s="32" t="inlineStr">
        <is>
          <t>Transcribe streaming</t>
        </is>
      </c>
      <c r="C53" s="34" t="inlineStr">
        <is>
          <t>$0.0001667 / second (us-east-1)</t>
        </is>
      </c>
      <c r="D53" s="48" t="n">
        <v>0.6</v>
      </c>
      <c r="E53" s="17">
        <f>IF(ISNUMBER(D53),D53*$C$5,"unknown")</f>
        <v/>
      </c>
      <c r="F53" s="32" t="inlineStr">
        <is>
          <t>active</t>
        </is>
      </c>
      <c r="G53" s="32" t="inlineStr"/>
      <c r="H53" s="34" t="inlineStr">
        <is>
          <t>$0.01/min.</t>
        </is>
      </c>
      <c r="I53" s="35" t="inlineStr">
        <is>
          <t>https://pricing.us-east-1.amazonaws.com/offers/v1.0/aws/transcribe/current/us-east-1/index.json</t>
        </is>
      </c>
      <c r="J53" s="36" t="n">
        <v>46318</v>
      </c>
      <c r="K53" s="32" t="inlineStr">
        <is>
          <t>realtime</t>
        </is>
      </c>
    </row>
    <row r="54">
      <c r="A54" s="32" t="inlineStr">
        <is>
          <t>Azure AI Speech</t>
        </is>
      </c>
      <c r="B54" s="32" t="inlineStr">
        <is>
          <t>Batch transcription</t>
        </is>
      </c>
      <c r="C54" s="34" t="inlineStr">
        <is>
          <t>$0.18 / hour</t>
        </is>
      </c>
      <c r="D54" s="48" t="n">
        <v>0.18</v>
      </c>
      <c r="E54" s="17">
        <f>IF(ISNUMBER(D54),D54*$C$5,"unknown")</f>
        <v/>
      </c>
      <c r="F54" s="32" t="inlineStr">
        <is>
          <t>active</t>
        </is>
      </c>
      <c r="G54" s="32" t="inlineStr"/>
      <c r="H54" s="34" t="inlineStr">
        <is>
          <t>East US.</t>
        </is>
      </c>
      <c r="I54" s="35" t="inlineStr">
        <is>
          <t>https://prices.azure.com/api/retail/prices?$filter=serviceName eq 'Foundry Tools' and armRegionName eq 'eastus' and productName eq 'Azure Speech'</t>
        </is>
      </c>
      <c r="J54" s="36" t="n">
        <v>46318</v>
      </c>
      <c r="K54" s="32" t="inlineStr">
        <is>
          <t>batch</t>
        </is>
      </c>
    </row>
    <row r="55">
      <c r="A55" s="32" t="inlineStr">
        <is>
          <t>Azure AI Speech</t>
        </is>
      </c>
      <c r="B55" s="32" t="inlineStr">
        <is>
          <t>Fast transcription</t>
        </is>
      </c>
      <c r="C55" s="34" t="inlineStr">
        <is>
          <t>$0.36 / hour</t>
        </is>
      </c>
      <c r="D55" s="48" t="n">
        <v>0.36</v>
      </c>
      <c r="E55" s="17">
        <f>IF(ISNUMBER(D55),D55*$C$5,"unknown")</f>
        <v/>
      </c>
      <c r="F55" s="32" t="inlineStr">
        <is>
          <t>active</t>
        </is>
      </c>
      <c r="G55" s="32" t="inlineStr"/>
      <c r="H55" s="34" t="inlineStr">
        <is>
          <t>East US.</t>
        </is>
      </c>
      <c r="I55" s="35" t="inlineStr">
        <is>
          <t>https://prices.azure.com/api/retail/prices?$filter=serviceName eq 'Foundry Tools' and armRegionName eq 'eastus' and productName eq 'Azure Speech'</t>
        </is>
      </c>
      <c r="J55" s="36" t="n">
        <v>46318</v>
      </c>
      <c r="K55" s="32" t="inlineStr">
        <is>
          <t>batch</t>
        </is>
      </c>
    </row>
    <row r="56">
      <c r="A56" s="32" t="inlineStr">
        <is>
          <t>Azure AI Speech</t>
        </is>
      </c>
      <c r="B56" s="32" t="inlineStr">
        <is>
          <t>MAI-Transcribe-2</t>
        </is>
      </c>
      <c r="C56" s="34" t="inlineStr">
        <is>
          <t>$0.54 / hour</t>
        </is>
      </c>
      <c r="D56" s="48" t="n">
        <v>0.54</v>
      </c>
      <c r="E56" s="17">
        <f>IF(ISNUMBER(D56),D56*$C$5,"unknown")</f>
        <v/>
      </c>
      <c r="F56" s="32" t="inlineStr">
        <is>
          <t>active</t>
        </is>
      </c>
      <c r="G56" s="32" t="inlineStr"/>
      <c r="H56" s="34" t="inlineStr">
        <is>
          <t>East US, Foundry Models meter.</t>
        </is>
      </c>
      <c r="I56" s="35" t="inlineStr">
        <is>
          <t>https://prices.azure.com/api/retail/prices?$filter=serviceName eq 'Foundry Tools' and armRegionName eq 'eastus' and productName eq 'Azure Speech'</t>
        </is>
      </c>
      <c r="J56" s="36" t="n">
        <v>46318</v>
      </c>
      <c r="K56" s="32" t="inlineStr">
        <is>
          <t>batch</t>
        </is>
      </c>
    </row>
    <row r="57">
      <c r="A57" s="32" t="inlineStr">
        <is>
          <t>Azure AI Speech</t>
        </is>
      </c>
      <c r="B57" s="32" t="inlineStr">
        <is>
          <t>Real-time transcription</t>
        </is>
      </c>
      <c r="C57" s="34" t="inlineStr">
        <is>
          <t>$1.00 / hour</t>
        </is>
      </c>
      <c r="D57" s="48" t="n">
        <v>1</v>
      </c>
      <c r="E57" s="17">
        <f>IF(ISNUMBER(D57),D57*$C$5,"unknown")</f>
        <v/>
      </c>
      <c r="F57" s="32" t="inlineStr">
        <is>
          <t>active</t>
        </is>
      </c>
      <c r="G57" s="32" t="inlineStr"/>
      <c r="H57" s="34" t="inlineStr">
        <is>
          <t>East US. 5 h free a month (F0).</t>
        </is>
      </c>
      <c r="I57" s="35" t="inlineStr">
        <is>
          <t>https://prices.azure.com/api/retail/prices?$filter=serviceName eq 'Foundry Tools' and armRegionName eq 'eastus' and productName eq 'Azure Speech'</t>
        </is>
      </c>
      <c r="J57" s="36" t="n">
        <v>46318</v>
      </c>
      <c r="K57" s="32" t="inlineStr">
        <is>
          <t>realtime</t>
        </is>
      </c>
    </row>
    <row r="58">
      <c r="A58" s="32" t="inlineStr">
        <is>
          <t>Deepgram</t>
        </is>
      </c>
      <c r="B58" s="32" t="inlineStr">
        <is>
          <t>Nova-3 Monolingual</t>
        </is>
      </c>
      <c r="C58" s="34" t="inlineStr">
        <is>
          <t>$0.0043 / min</t>
        </is>
      </c>
      <c r="D58" s="48" t="n">
        <v>0.258</v>
      </c>
      <c r="E58" s="17">
        <f>IF(ISNUMBER(D58),D58*$C$5,"unknown")</f>
        <v/>
      </c>
      <c r="F58" s="32" t="inlineStr">
        <is>
          <t>active</t>
        </is>
      </c>
      <c r="G58" s="32" t="inlineStr"/>
      <c r="H58" s="34" t="inlineStr"/>
      <c r="I58" s="35" t="inlineStr">
        <is>
          <t>https://deepgram.com/pricing</t>
        </is>
      </c>
      <c r="J58" s="36" t="n">
        <v>46318</v>
      </c>
      <c r="K58" s="32" t="inlineStr">
        <is>
          <t>batch</t>
        </is>
      </c>
    </row>
    <row r="59">
      <c r="A59" s="32" t="inlineStr">
        <is>
          <t>Deepgram</t>
        </is>
      </c>
      <c r="B59" s="32" t="inlineStr">
        <is>
          <t>Nova-3 Multilingual</t>
        </is>
      </c>
      <c r="C59" s="34" t="inlineStr">
        <is>
          <t>$0.0052 / min</t>
        </is>
      </c>
      <c r="D59" s="48" t="n">
        <v>0.312</v>
      </c>
      <c r="E59" s="17">
        <f>IF(ISNUMBER(D59),D59*$C$5,"unknown")</f>
        <v/>
      </c>
      <c r="F59" s="32" t="inlineStr">
        <is>
          <t>active</t>
        </is>
      </c>
      <c r="G59" s="32" t="inlineStr"/>
      <c r="H59" s="34" t="inlineStr"/>
      <c r="I59" s="35" t="inlineStr">
        <is>
          <t>https://deepgram.com/pricing</t>
        </is>
      </c>
      <c r="J59" s="36" t="n">
        <v>46318</v>
      </c>
      <c r="K59" s="32" t="inlineStr">
        <is>
          <t>batch</t>
        </is>
      </c>
    </row>
    <row r="60">
      <c r="A60" s="32" t="inlineStr">
        <is>
          <t>Deepgram</t>
        </is>
      </c>
      <c r="B60" s="32" t="inlineStr">
        <is>
          <t>Whisper Large</t>
        </is>
      </c>
      <c r="C60" s="34" t="inlineStr">
        <is>
          <t>$0.0048 / min</t>
        </is>
      </c>
      <c r="D60" s="48" t="n">
        <v>0.288</v>
      </c>
      <c r="E60" s="17">
        <f>IF(ISNUMBER(D60),D60*$C$5,"unknown")</f>
        <v/>
      </c>
      <c r="F60" s="32" t="inlineStr">
        <is>
          <t>active</t>
        </is>
      </c>
      <c r="G60" s="32" t="inlineStr"/>
      <c r="H60" s="34" t="inlineStr"/>
      <c r="I60" s="35" t="inlineStr">
        <is>
          <t>https://deepgram.com/pricing</t>
        </is>
      </c>
      <c r="J60" s="36" t="n">
        <v>46318</v>
      </c>
      <c r="K60" s="32" t="inlineStr">
        <is>
          <t>batch</t>
        </is>
      </c>
    </row>
    <row r="61">
      <c r="A61" s="32" t="inlineStr">
        <is>
          <t>Deepgram</t>
        </is>
      </c>
      <c r="B61" s="32" t="inlineStr">
        <is>
          <t>Nova-3 Monolingual (streaming)</t>
        </is>
      </c>
      <c r="C61" s="34" t="inlineStr">
        <is>
          <t>$0.0048 / min (promo)</t>
        </is>
      </c>
      <c r="D61" s="48" t="n">
        <v>0.288</v>
      </c>
      <c r="E61" s="17">
        <f>IF(ISNUMBER(D61),D61*$C$5,"unknown")</f>
        <v/>
      </c>
      <c r="F61" s="32" t="inlineStr">
        <is>
          <t>active</t>
        </is>
      </c>
      <c r="G61" s="32" t="inlineStr"/>
      <c r="H61" s="34" t="inlineStr">
        <is>
          <t>Regular price $0.0077/min ($0.46/h).</t>
        </is>
      </c>
      <c r="I61" s="35" t="inlineStr">
        <is>
          <t>https://deepgram.com/pricing</t>
        </is>
      </c>
      <c r="J61" s="36" t="n">
        <v>46318</v>
      </c>
      <c r="K61" s="32" t="inlineStr">
        <is>
          <t>realtime</t>
        </is>
      </c>
    </row>
    <row r="62">
      <c r="A62" s="32" t="inlineStr">
        <is>
          <t>Deepgram</t>
        </is>
      </c>
      <c r="B62" s="32" t="inlineStr">
        <is>
          <t>Flux English</t>
        </is>
      </c>
      <c r="C62" s="34" t="inlineStr">
        <is>
          <t>$0.0065 / min (promo)</t>
        </is>
      </c>
      <c r="D62" s="48" t="n">
        <v>0.39</v>
      </c>
      <c r="E62" s="17">
        <f>IF(ISNUMBER(D62),D62*$C$5,"unknown")</f>
        <v/>
      </c>
      <c r="F62" s="32" t="inlineStr">
        <is>
          <t>active</t>
        </is>
      </c>
      <c r="G62" s="32" t="inlineStr"/>
      <c r="H62" s="34" t="inlineStr">
        <is>
          <t>Regular price $0.0077/min ($0.46/h).</t>
        </is>
      </c>
      <c r="I62" s="35" t="inlineStr">
        <is>
          <t>https://deepgram.com/pricing</t>
        </is>
      </c>
      <c r="J62" s="36" t="n">
        <v>46318</v>
      </c>
      <c r="K62" s="32" t="inlineStr">
        <is>
          <t>realtime</t>
        </is>
      </c>
    </row>
    <row r="63">
      <c r="A63" s="32" t="inlineStr">
        <is>
          <t>AssemblyAI</t>
        </is>
      </c>
      <c r="B63" s="32" t="inlineStr">
        <is>
          <t>Universal-2</t>
        </is>
      </c>
      <c r="C63" s="34" t="inlineStr">
        <is>
          <t>$0.15 / hour</t>
        </is>
      </c>
      <c r="D63" s="48" t="n">
        <v>0.15</v>
      </c>
      <c r="E63" s="17">
        <f>IF(ISNUMBER(D63),D63*$C$5,"unknown")</f>
        <v/>
      </c>
      <c r="F63" s="32" t="inlineStr">
        <is>
          <t>active</t>
        </is>
      </c>
      <c r="G63" s="32" t="inlineStr"/>
      <c r="H63" s="34" t="inlineStr"/>
      <c r="I63" s="35" t="inlineStr">
        <is>
          <t>https://www.assemblyai.com/pricing</t>
        </is>
      </c>
      <c r="J63" s="36" t="n">
        <v>46318</v>
      </c>
      <c r="K63" s="32" t="inlineStr">
        <is>
          <t>batch</t>
        </is>
      </c>
    </row>
    <row r="64">
      <c r="A64" s="32" t="inlineStr">
        <is>
          <t>AssemblyAI</t>
        </is>
      </c>
      <c r="B64" s="32" t="inlineStr">
        <is>
          <t>Universal-3.5 Pro</t>
        </is>
      </c>
      <c r="C64" s="34" t="inlineStr">
        <is>
          <t>$0.21 / hour</t>
        </is>
      </c>
      <c r="D64" s="48" t="n">
        <v>0.21</v>
      </c>
      <c r="E64" s="17">
        <f>IF(ISNUMBER(D64),D64*$C$5,"unknown")</f>
        <v/>
      </c>
      <c r="F64" s="32" t="inlineStr">
        <is>
          <t>active</t>
        </is>
      </c>
      <c r="G64" s="32" t="inlineStr"/>
      <c r="H64" s="34" t="inlineStr"/>
      <c r="I64" s="35" t="inlineStr">
        <is>
          <t>https://www.assemblyai.com/pricing</t>
        </is>
      </c>
      <c r="J64" s="36" t="n">
        <v>46318</v>
      </c>
      <c r="K64" s="32" t="inlineStr">
        <is>
          <t>batch</t>
        </is>
      </c>
    </row>
    <row r="65">
      <c r="A65" s="32" t="inlineStr">
        <is>
          <t>AssemblyAI</t>
        </is>
      </c>
      <c r="B65" s="32" t="inlineStr">
        <is>
          <t>Universal-Streaming</t>
        </is>
      </c>
      <c r="C65" s="34" t="inlineStr">
        <is>
          <t>$0.15 / hour</t>
        </is>
      </c>
      <c r="D65" s="48" t="n">
        <v>0.15</v>
      </c>
      <c r="E65" s="17">
        <f>IF(ISNUMBER(D65),D65*$C$5,"unknown")</f>
        <v/>
      </c>
      <c r="F65" s="32" t="inlineStr">
        <is>
          <t>active</t>
        </is>
      </c>
      <c r="G65" s="32" t="inlineStr"/>
      <c r="H65" s="34" t="inlineStr"/>
      <c r="I65" s="35" t="inlineStr">
        <is>
          <t>https://www.assemblyai.com/pricing</t>
        </is>
      </c>
      <c r="J65" s="36" t="n">
        <v>46318</v>
      </c>
      <c r="K65" s="32" t="inlineStr">
        <is>
          <t>realtime</t>
        </is>
      </c>
    </row>
    <row r="66">
      <c r="A66" s="32" t="inlineStr">
        <is>
          <t>AssemblyAI</t>
        </is>
      </c>
      <c r="B66" s="32" t="inlineStr">
        <is>
          <t>Universal-3.6 Pro Realtime</t>
        </is>
      </c>
      <c r="C66" s="34" t="inlineStr">
        <is>
          <t>$0.45 / hour</t>
        </is>
      </c>
      <c r="D66" s="48" t="n">
        <v>0.45</v>
      </c>
      <c r="E66" s="17">
        <f>IF(ISNUMBER(D66),D66*$C$5,"unknown")</f>
        <v/>
      </c>
      <c r="F66" s="32" t="inlineStr">
        <is>
          <t>active</t>
        </is>
      </c>
      <c r="G66" s="32" t="inlineStr"/>
      <c r="H66" s="34" t="inlineStr"/>
      <c r="I66" s="35" t="inlineStr">
        <is>
          <t>https://www.assemblyai.com/pricing</t>
        </is>
      </c>
      <c r="J66" s="36" t="n">
        <v>46318</v>
      </c>
      <c r="K66" s="32" t="inlineStr">
        <is>
          <t>realtime</t>
        </is>
      </c>
    </row>
    <row r="67">
      <c r="A67" s="32" t="inlineStr">
        <is>
          <t>Cartesia</t>
        </is>
      </c>
      <c r="B67" s="32" t="inlineStr">
        <is>
          <t>Ink-2</t>
        </is>
      </c>
      <c r="C67" s="34" t="inlineStr">
        <is>
          <t>3 credits / second</t>
        </is>
      </c>
      <c r="D67" s="48" t="n">
        <v>0.7</v>
      </c>
      <c r="E67" s="17">
        <f>IF(ISNUMBER(D67),D67*$C$5,"unknown")</f>
        <v/>
      </c>
      <c r="F67" s="32" t="inlineStr">
        <is>
          <t>active</t>
        </is>
      </c>
      <c r="G67" s="32" t="inlineStr"/>
      <c r="H67" s="34" t="inlineStr">
        <is>
          <t>Derived: 10,800 credits per hour at the $65 per 1M Pro overage rate. Vendor says $0.39/h on Scale.</t>
        </is>
      </c>
      <c r="I67" s="35" t="inlineStr">
        <is>
          <t>https://cartesia.ai/pricing</t>
        </is>
      </c>
      <c r="J67" s="36" t="n">
        <v>46318</v>
      </c>
      <c r="K67" s="32" t="inlineStr">
        <is>
          <t>realtime</t>
        </is>
      </c>
    </row>
    <row r="68">
      <c r="A68" s="32" t="inlineStr">
        <is>
          <t>Inworld</t>
        </is>
      </c>
      <c r="B68" s="32" t="inlineStr">
        <is>
          <t>STT 1</t>
        </is>
      </c>
      <c r="C68" s="34" t="inlineStr">
        <is>
          <t>$0.15 / hour</t>
        </is>
      </c>
      <c r="D68" s="48" t="n">
        <v>0.15</v>
      </c>
      <c r="E68" s="17">
        <f>IF(ISNUMBER(D68),D68*$C$5,"unknown")</f>
        <v/>
      </c>
      <c r="F68" s="32" t="inlineStr">
        <is>
          <t>active</t>
        </is>
      </c>
      <c r="G68" s="32" t="inlineStr"/>
      <c r="H68" s="34" t="inlineStr">
        <is>
          <t>On-Demand rate; $0.10/h on paid plans.</t>
        </is>
      </c>
      <c r="I68" s="35" t="inlineStr">
        <is>
          <t>https://inworld.ai/pricing</t>
        </is>
      </c>
      <c r="J68" s="36" t="n">
        <v>46318</v>
      </c>
      <c r="K68" s="32" t="inlineStr">
        <is>
          <t>realtime</t>
        </is>
      </c>
    </row>
    <row r="69">
      <c r="A69" s="32" t="inlineStr">
        <is>
          <t>Rime</t>
        </is>
      </c>
      <c r="B69" s="32" t="inlineStr">
        <is>
          <t>Rime STT</t>
        </is>
      </c>
      <c r="C69" s="34" t="inlineStr">
        <is>
          <t>$0.002 / min from Nov 20, 2026</t>
        </is>
      </c>
      <c r="D69" s="48" t="n">
        <v>0.12</v>
      </c>
      <c r="E69" s="17">
        <f>IF(ISNUMBER(D69),D69*$C$5,"unknown")</f>
        <v/>
      </c>
      <c r="F69" s="32" t="inlineStr">
        <is>
          <t>active</t>
        </is>
      </c>
      <c r="G69" s="32" t="inlineStr"/>
      <c r="H69" s="34" t="inlineStr">
        <is>
          <t>Free until Nov 19, 2026.</t>
        </is>
      </c>
      <c r="I69" s="35" t="inlineStr">
        <is>
          <t>https://www.rime.ai/pricing</t>
        </is>
      </c>
      <c r="J69" s="36" t="n">
        <v>46318</v>
      </c>
      <c r="K69" s="32" t="inlineStr">
        <is>
          <t>realtime</t>
        </is>
      </c>
    </row>
    <row r="70">
      <c r="A70" s="32" t="inlineStr">
        <is>
          <t>Soniox</t>
        </is>
      </c>
      <c r="B70" s="32" t="inlineStr">
        <is>
          <t>Soniox async</t>
        </is>
      </c>
      <c r="C70" s="34" t="inlineStr">
        <is>
          <t>$0.10 / hour</t>
        </is>
      </c>
      <c r="D70" s="48" t="n">
        <v>0.1</v>
      </c>
      <c r="E70" s="17">
        <f>IF(ISNUMBER(D70),D70*$C$5,"unknown")</f>
        <v/>
      </c>
      <c r="F70" s="32" t="inlineStr">
        <is>
          <t>active</t>
        </is>
      </c>
      <c r="G70" s="32" t="inlineStr"/>
      <c r="H70" s="34" t="inlineStr"/>
      <c r="I70" s="35" t="inlineStr">
        <is>
          <t>https://soniox.com/pricing</t>
        </is>
      </c>
      <c r="J70" s="36" t="n">
        <v>46318</v>
      </c>
      <c r="K70" s="32" t="inlineStr">
        <is>
          <t>batch</t>
        </is>
      </c>
    </row>
    <row r="71">
      <c r="A71" s="32" t="inlineStr">
        <is>
          <t>Soniox</t>
        </is>
      </c>
      <c r="B71" s="32" t="inlineStr">
        <is>
          <t>Soniox real-time</t>
        </is>
      </c>
      <c r="C71" s="34" t="inlineStr">
        <is>
          <t>$0.12 / hour</t>
        </is>
      </c>
      <c r="D71" s="48" t="n">
        <v>0.12</v>
      </c>
      <c r="E71" s="17">
        <f>IF(ISNUMBER(D71),D71*$C$5,"unknown")</f>
        <v/>
      </c>
      <c r="F71" s="32" t="inlineStr">
        <is>
          <t>active</t>
        </is>
      </c>
      <c r="G71" s="32" t="inlineStr"/>
      <c r="H71" s="34" t="inlineStr"/>
      <c r="I71" s="35" t="inlineStr">
        <is>
          <t>https://soniox.com/pricing</t>
        </is>
      </c>
      <c r="J71" s="36" t="n">
        <v>46318</v>
      </c>
      <c r="K71" s="32" t="inlineStr">
        <is>
          <t>realtime</t>
        </is>
      </c>
    </row>
    <row r="72">
      <c r="A72" s="32" t="inlineStr">
        <is>
          <t>Speechmatics</t>
        </is>
      </c>
      <c r="B72" s="32" t="inlineStr">
        <is>
          <t>Melia 1</t>
        </is>
      </c>
      <c r="C72" s="34" t="inlineStr">
        <is>
          <t>$0.12 / hour</t>
        </is>
      </c>
      <c r="D72" s="48" t="n">
        <v>0.12</v>
      </c>
      <c r="E72" s="17">
        <f>IF(ISNUMBER(D72),D72*$C$5,"unknown")</f>
        <v/>
      </c>
      <c r="F72" s="32" t="inlineStr">
        <is>
          <t>active</t>
        </is>
      </c>
      <c r="G72" s="32" t="inlineStr"/>
      <c r="H72" s="34" t="inlineStr"/>
      <c r="I72" s="35" t="inlineStr">
        <is>
          <t>https://www.speechmatics.com/pricing</t>
        </is>
      </c>
      <c r="J72" s="36" t="n">
        <v>46318</v>
      </c>
      <c r="K72" s="32" t="inlineStr">
        <is>
          <t>batch</t>
        </is>
      </c>
    </row>
    <row r="73">
      <c r="A73" s="32" t="inlineStr">
        <is>
          <t>Speechmatics</t>
        </is>
      </c>
      <c r="B73" s="32" t="inlineStr">
        <is>
          <t>Standard</t>
        </is>
      </c>
      <c r="C73" s="34" t="inlineStr">
        <is>
          <t>$0.23 / hour</t>
        </is>
      </c>
      <c r="D73" s="48" t="n">
        <v>0.23</v>
      </c>
      <c r="E73" s="17">
        <f>IF(ISNUMBER(D73),D73*$C$5,"unknown")</f>
        <v/>
      </c>
      <c r="F73" s="32" t="inlineStr">
        <is>
          <t>active</t>
        </is>
      </c>
      <c r="G73" s="32" t="inlineStr"/>
      <c r="H73" s="34" t="inlineStr"/>
      <c r="I73" s="35" t="inlineStr">
        <is>
          <t>https://www.speechmatics.com/pricing</t>
        </is>
      </c>
      <c r="J73" s="36" t="n">
        <v>46318</v>
      </c>
      <c r="K73" s="32" t="inlineStr">
        <is>
          <t>batch</t>
        </is>
      </c>
    </row>
    <row r="74">
      <c r="A74" s="32" t="inlineStr">
        <is>
          <t>Speechmatics</t>
        </is>
      </c>
      <c r="B74" s="32" t="inlineStr">
        <is>
          <t>Enhanced</t>
        </is>
      </c>
      <c r="C74" s="34" t="inlineStr">
        <is>
          <t>$0.38 / hour</t>
        </is>
      </c>
      <c r="D74" s="48" t="n">
        <v>0.38</v>
      </c>
      <c r="E74" s="17">
        <f>IF(ISNUMBER(D74),D74*$C$5,"unknown")</f>
        <v/>
      </c>
      <c r="F74" s="32" t="inlineStr">
        <is>
          <t>active</t>
        </is>
      </c>
      <c r="G74" s="32" t="inlineStr"/>
      <c r="H74" s="34" t="inlineStr"/>
      <c r="I74" s="35" t="inlineStr">
        <is>
          <t>https://www.speechmatics.com/pricing</t>
        </is>
      </c>
      <c r="J74" s="36" t="n">
        <v>46318</v>
      </c>
      <c r="K74" s="32" t="inlineStr">
        <is>
          <t>batch</t>
        </is>
      </c>
    </row>
    <row r="75">
      <c r="A75" s="32" t="inlineStr">
        <is>
          <t>Rev.ai</t>
        </is>
      </c>
      <c r="B75" s="32" t="inlineStr">
        <is>
          <t>Reverb</t>
        </is>
      </c>
      <c r="C75" s="34" t="inlineStr">
        <is>
          <t>$0.20 / hour</t>
        </is>
      </c>
      <c r="D75" s="48" t="n">
        <v>0.2</v>
      </c>
      <c r="E75" s="17">
        <f>IF(ISNUMBER(D75),D75*$C$5,"unknown")</f>
        <v/>
      </c>
      <c r="F75" s="32" t="inlineStr">
        <is>
          <t>active</t>
        </is>
      </c>
      <c r="G75" s="32" t="inlineStr"/>
      <c r="H75" s="34" t="inlineStr">
        <is>
          <t>English.</t>
        </is>
      </c>
      <c r="I75" s="35" t="inlineStr">
        <is>
          <t>https://www.rev.ai/pricing</t>
        </is>
      </c>
      <c r="J75" s="36" t="n">
        <v>46318</v>
      </c>
      <c r="K75" s="32" t="inlineStr">
        <is>
          <t>batch</t>
        </is>
      </c>
    </row>
    <row r="76">
      <c r="A76" s="32" t="inlineStr">
        <is>
          <t>Rev.ai</t>
        </is>
      </c>
      <c r="B76" s="32" t="inlineStr">
        <is>
          <t>Reverb Foreign Language</t>
        </is>
      </c>
      <c r="C76" s="34" t="inlineStr">
        <is>
          <t>$0.30 / hour</t>
        </is>
      </c>
      <c r="D76" s="48" t="n">
        <v>0.3</v>
      </c>
      <c r="E76" s="17">
        <f>IF(ISNUMBER(D76),D76*$C$5,"unknown")</f>
        <v/>
      </c>
      <c r="F76" s="32" t="inlineStr">
        <is>
          <t>active</t>
        </is>
      </c>
      <c r="G76" s="32" t="inlineStr"/>
      <c r="H76" s="34" t="inlineStr"/>
      <c r="I76" s="35" t="inlineStr">
        <is>
          <t>https://www.rev.ai/pricing</t>
        </is>
      </c>
      <c r="J76" s="36" t="n">
        <v>46318</v>
      </c>
      <c r="K76" s="32" t="inlineStr">
        <is>
          <t>batch</t>
        </is>
      </c>
    </row>
    <row r="77">
      <c r="A77" s="32" t="inlineStr">
        <is>
          <t>Rev.ai</t>
        </is>
      </c>
      <c r="B77" s="32" t="inlineStr">
        <is>
          <t>Whisper Large</t>
        </is>
      </c>
      <c r="C77" s="34" t="inlineStr">
        <is>
          <t>$0.005 / min</t>
        </is>
      </c>
      <c r="D77" s="48" t="n">
        <v>0.3</v>
      </c>
      <c r="E77" s="17">
        <f>IF(ISNUMBER(D77),D77*$C$5,"unknown")</f>
        <v/>
      </c>
      <c r="F77" s="32" t="inlineStr">
        <is>
          <t>active</t>
        </is>
      </c>
      <c r="G77" s="32" t="inlineStr"/>
      <c r="H77" s="34" t="inlineStr"/>
      <c r="I77" s="35" t="inlineStr">
        <is>
          <t>https://www.rev.ai/pricing</t>
        </is>
      </c>
      <c r="J77" s="36" t="n">
        <v>46318</v>
      </c>
      <c r="K77" s="32" t="inlineStr">
        <is>
          <t>batch</t>
        </is>
      </c>
    </row>
    <row r="78">
      <c r="A78" s="32" t="inlineStr">
        <is>
          <t>Gladia</t>
        </is>
      </c>
      <c r="B78" s="32" t="inlineStr">
        <is>
          <t>Solaria-3</t>
        </is>
      </c>
      <c r="C78" s="34" t="inlineStr">
        <is>
          <t>0.16€ / hour (0–100 h)</t>
        </is>
      </c>
      <c r="D78" s="48" t="n">
        <v>0.179</v>
      </c>
      <c r="E78" s="17">
        <f>IF(ISNUMBER(D78),D78*$C$5,"unknown")</f>
        <v/>
      </c>
      <c r="F78" s="32" t="inlineStr">
        <is>
          <t>active</t>
        </is>
      </c>
      <c r="G78" s="32" t="inlineStr"/>
      <c r="H78" s="34" t="inlineStr"/>
      <c r="I78" s="35" t="inlineStr">
        <is>
          <t>https://www.gladia.io/pricing</t>
        </is>
      </c>
      <c r="J78" s="36" t="n">
        <v>46318</v>
      </c>
      <c r="K78" s="32" t="inlineStr">
        <is>
          <t>batch</t>
        </is>
      </c>
    </row>
    <row r="79">
      <c r="A79" s="32" t="inlineStr">
        <is>
          <t>Gladia</t>
        </is>
      </c>
      <c r="B79" s="32" t="inlineStr">
        <is>
          <t>Solaria-1</t>
        </is>
      </c>
      <c r="C79" s="34" t="inlineStr">
        <is>
          <t>0.27€ / hour (0–100 h)</t>
        </is>
      </c>
      <c r="D79" s="48" t="n">
        <v>0.303</v>
      </c>
      <c r="E79" s="17">
        <f>IF(ISNUMBER(D79),D79*$C$5,"unknown")</f>
        <v/>
      </c>
      <c r="F79" s="32" t="inlineStr">
        <is>
          <t>active</t>
        </is>
      </c>
      <c r="G79" s="32" t="inlineStr"/>
      <c r="H79" s="34" t="inlineStr"/>
      <c r="I79" s="35" t="inlineStr">
        <is>
          <t>https://www.gladia.io/pricing</t>
        </is>
      </c>
      <c r="J79" s="36" t="n">
        <v>46318</v>
      </c>
      <c r="K79" s="32" t="inlineStr">
        <is>
          <t>batch</t>
        </is>
      </c>
    </row>
    <row r="80">
      <c r="A80" s="32" t="inlineStr">
        <is>
          <t>Gladia</t>
        </is>
      </c>
      <c r="B80" s="32" t="inlineStr">
        <is>
          <t>Real-time</t>
        </is>
      </c>
      <c r="C80" s="34" t="inlineStr">
        <is>
          <t>0.68€ / hour</t>
        </is>
      </c>
      <c r="D80" s="48" t="n">
        <v>0.762</v>
      </c>
      <c r="E80" s="17">
        <f>IF(ISNUMBER(D80),D80*$C$5,"unknown")</f>
        <v/>
      </c>
      <c r="F80" s="32" t="inlineStr">
        <is>
          <t>active</t>
        </is>
      </c>
      <c r="G80" s="32" t="inlineStr"/>
      <c r="H80" s="34" t="inlineStr"/>
      <c r="I80" s="35" t="inlineStr">
        <is>
          <t>https://www.gladia.io/pricing</t>
        </is>
      </c>
      <c r="J80" s="36" t="n">
        <v>46318</v>
      </c>
      <c r="K80" s="32" t="inlineStr">
        <is>
          <t>realtime</t>
        </is>
      </c>
    </row>
    <row r="81">
      <c r="A81" s="32" t="inlineStr">
        <is>
          <t>Groq</t>
        </is>
      </c>
      <c r="B81" s="32" t="inlineStr">
        <is>
          <t>whisper-large-v3-turbo</t>
        </is>
      </c>
      <c r="C81" s="34" t="inlineStr">
        <is>
          <t>$0.04 / hour</t>
        </is>
      </c>
      <c r="D81" s="48" t="n">
        <v>0.04</v>
      </c>
      <c r="E81" s="17">
        <f>IF(ISNUMBER(D81),D81*$C$5,"unknown")</f>
        <v/>
      </c>
      <c r="F81" s="32" t="inlineStr">
        <is>
          <t>active</t>
        </is>
      </c>
      <c r="G81" s="32" t="inlineStr"/>
      <c r="H81" s="34" t="inlineStr"/>
      <c r="I81" s="35" t="inlineStr">
        <is>
          <t>https://console.groq.com/docs/speech-to-text</t>
        </is>
      </c>
      <c r="J81" s="36" t="n">
        <v>46318</v>
      </c>
      <c r="K81" s="32" t="inlineStr">
        <is>
          <t>batch</t>
        </is>
      </c>
    </row>
    <row r="82">
      <c r="A82" s="32" t="inlineStr">
        <is>
          <t>Groq</t>
        </is>
      </c>
      <c r="B82" s="32" t="inlineStr">
        <is>
          <t>whisper-large-v3</t>
        </is>
      </c>
      <c r="C82" s="34" t="inlineStr">
        <is>
          <t>$0.111 / hour</t>
        </is>
      </c>
      <c r="D82" s="48" t="n">
        <v>0.111</v>
      </c>
      <c r="E82" s="17">
        <f>IF(ISNUMBER(D82),D82*$C$5,"unknown")</f>
        <v/>
      </c>
      <c r="F82" s="32" t="inlineStr">
        <is>
          <t>active</t>
        </is>
      </c>
      <c r="G82" s="32" t="inlineStr"/>
      <c r="H82" s="34" t="inlineStr"/>
      <c r="I82" s="35" t="inlineStr">
        <is>
          <t>https://console.groq.com/docs/speech-to-text</t>
        </is>
      </c>
      <c r="J82" s="36" t="n">
        <v>46318</v>
      </c>
      <c r="K82" s="32" t="inlineStr">
        <is>
          <t>batch</t>
        </is>
      </c>
    </row>
    <row r="84">
      <c r="A84" s="2" t="inlineStr">
        <is>
          <t>EUR prices converted at 1.1205 USD/EUR (2026-10-22). Data generated 2026-10-23.</t>
        </is>
      </c>
    </row>
  </sheetData>
  <dataValidations count="1">
    <dataValidation sqref="C4:C5" showDropDown="0" showInputMessage="0" showErrorMessage="0" allowBlank="0" type="decimal" operator="greaterThanOrEqual">
      <formula1>0</formula1>
    </dataValidation>
  </dataValidations>
  <hyperlinks>
    <hyperlink xmlns:r="http://schemas.openxmlformats.org/officeDocument/2006/relationships" ref="I9" r:id="rId1"/>
    <hyperlink xmlns:r="http://schemas.openxmlformats.org/officeDocument/2006/relationships" ref="I10" r:id="rId2"/>
    <hyperlink xmlns:r="http://schemas.openxmlformats.org/officeDocument/2006/relationships" ref="I11" r:id="rId3"/>
    <hyperlink xmlns:r="http://schemas.openxmlformats.org/officeDocument/2006/relationships" ref="I12" r:id="rId4"/>
    <hyperlink xmlns:r="http://schemas.openxmlformats.org/officeDocument/2006/relationships" ref="I13" r:id="rId5"/>
    <hyperlink xmlns:r="http://schemas.openxmlformats.org/officeDocument/2006/relationships" ref="I14" r:id="rId6"/>
    <hyperlink xmlns:r="http://schemas.openxmlformats.org/officeDocument/2006/relationships" ref="I15" r:id="rId7"/>
    <hyperlink xmlns:r="http://schemas.openxmlformats.org/officeDocument/2006/relationships" ref="I16" r:id="rId8"/>
    <hyperlink xmlns:r="http://schemas.openxmlformats.org/officeDocument/2006/relationships" ref="I17" r:id="rId9"/>
    <hyperlink xmlns:r="http://schemas.openxmlformats.org/officeDocument/2006/relationships" ref="I18" r:id="rId10"/>
    <hyperlink xmlns:r="http://schemas.openxmlformats.org/officeDocument/2006/relationships" ref="I19" r:id="rId11"/>
    <hyperlink xmlns:r="http://schemas.openxmlformats.org/officeDocument/2006/relationships" ref="I20" r:id="rId12"/>
    <hyperlink xmlns:r="http://schemas.openxmlformats.org/officeDocument/2006/relationships" ref="I21" r:id="rId13"/>
    <hyperlink xmlns:r="http://schemas.openxmlformats.org/officeDocument/2006/relationships" ref="I22" r:id="rId14"/>
    <hyperlink xmlns:r="http://schemas.openxmlformats.org/officeDocument/2006/relationships" ref="I23" r:id="rId15"/>
    <hyperlink xmlns:r="http://schemas.openxmlformats.org/officeDocument/2006/relationships" ref="I24" r:id="rId16"/>
    <hyperlink xmlns:r="http://schemas.openxmlformats.org/officeDocument/2006/relationships" ref="I25" r:id="rId17"/>
    <hyperlink xmlns:r="http://schemas.openxmlformats.org/officeDocument/2006/relationships" ref="I26" r:id="rId18"/>
    <hyperlink xmlns:r="http://schemas.openxmlformats.org/officeDocument/2006/relationships" ref="I27" r:id="rId19"/>
    <hyperlink xmlns:r="http://schemas.openxmlformats.org/officeDocument/2006/relationships" ref="I28" r:id="rId20"/>
    <hyperlink xmlns:r="http://schemas.openxmlformats.org/officeDocument/2006/relationships" ref="I29" r:id="rId21"/>
    <hyperlink xmlns:r="http://schemas.openxmlformats.org/officeDocument/2006/relationships" ref="I30" r:id="rId22"/>
    <hyperlink xmlns:r="http://schemas.openxmlformats.org/officeDocument/2006/relationships" ref="I31" r:id="rId23"/>
    <hyperlink xmlns:r="http://schemas.openxmlformats.org/officeDocument/2006/relationships" ref="I32" r:id="rId24"/>
    <hyperlink xmlns:r="http://schemas.openxmlformats.org/officeDocument/2006/relationships" ref="I33" r:id="rId25"/>
    <hyperlink xmlns:r="http://schemas.openxmlformats.org/officeDocument/2006/relationships" ref="I34" r:id="rId26"/>
    <hyperlink xmlns:r="http://schemas.openxmlformats.org/officeDocument/2006/relationships" ref="I35" r:id="rId27"/>
    <hyperlink xmlns:r="http://schemas.openxmlformats.org/officeDocument/2006/relationships" ref="I36" r:id="rId28"/>
    <hyperlink xmlns:r="http://schemas.openxmlformats.org/officeDocument/2006/relationships" ref="I37" r:id="rId29"/>
    <hyperlink xmlns:r="http://schemas.openxmlformats.org/officeDocument/2006/relationships" ref="I38" r:id="rId30"/>
    <hyperlink xmlns:r="http://schemas.openxmlformats.org/officeDocument/2006/relationships" ref="I39" r:id="rId31"/>
    <hyperlink xmlns:r="http://schemas.openxmlformats.org/officeDocument/2006/relationships" ref="I43" r:id="rId32"/>
    <hyperlink xmlns:r="http://schemas.openxmlformats.org/officeDocument/2006/relationships" ref="I44" r:id="rId33"/>
    <hyperlink xmlns:r="http://schemas.openxmlformats.org/officeDocument/2006/relationships" ref="I45" r:id="rId34"/>
    <hyperlink xmlns:r="http://schemas.openxmlformats.org/officeDocument/2006/relationships" ref="I46" r:id="rId35"/>
    <hyperlink xmlns:r="http://schemas.openxmlformats.org/officeDocument/2006/relationships" ref="I47" r:id="rId36"/>
    <hyperlink xmlns:r="http://schemas.openxmlformats.org/officeDocument/2006/relationships" ref="I48" r:id="rId37"/>
    <hyperlink xmlns:r="http://schemas.openxmlformats.org/officeDocument/2006/relationships" ref="I49" r:id="rId38"/>
    <hyperlink xmlns:r="http://schemas.openxmlformats.org/officeDocument/2006/relationships" ref="I50" r:id="rId39"/>
    <hyperlink xmlns:r="http://schemas.openxmlformats.org/officeDocument/2006/relationships" ref="I51" r:id="rId40"/>
    <hyperlink xmlns:r="http://schemas.openxmlformats.org/officeDocument/2006/relationships" ref="I52" r:id="rId41"/>
    <hyperlink xmlns:r="http://schemas.openxmlformats.org/officeDocument/2006/relationships" ref="I53" r:id="rId42"/>
    <hyperlink xmlns:r="http://schemas.openxmlformats.org/officeDocument/2006/relationships" ref="I54" r:id="rId43"/>
    <hyperlink xmlns:r="http://schemas.openxmlformats.org/officeDocument/2006/relationships" ref="I55" r:id="rId44"/>
    <hyperlink xmlns:r="http://schemas.openxmlformats.org/officeDocument/2006/relationships" ref="I56" r:id="rId45"/>
    <hyperlink xmlns:r="http://schemas.openxmlformats.org/officeDocument/2006/relationships" ref="I57" r:id="rId46"/>
    <hyperlink xmlns:r="http://schemas.openxmlformats.org/officeDocument/2006/relationships" ref="I58" r:id="rId47"/>
    <hyperlink xmlns:r="http://schemas.openxmlformats.org/officeDocument/2006/relationships" ref="I59" r:id="rId48"/>
    <hyperlink xmlns:r="http://schemas.openxmlformats.org/officeDocument/2006/relationships" ref="I60" r:id="rId49"/>
    <hyperlink xmlns:r="http://schemas.openxmlformats.org/officeDocument/2006/relationships" ref="I61" r:id="rId50"/>
    <hyperlink xmlns:r="http://schemas.openxmlformats.org/officeDocument/2006/relationships" ref="I62" r:id="rId51"/>
    <hyperlink xmlns:r="http://schemas.openxmlformats.org/officeDocument/2006/relationships" ref="I63" r:id="rId52"/>
    <hyperlink xmlns:r="http://schemas.openxmlformats.org/officeDocument/2006/relationships" ref="I64" r:id="rId53"/>
    <hyperlink xmlns:r="http://schemas.openxmlformats.org/officeDocument/2006/relationships" ref="I65" r:id="rId54"/>
    <hyperlink xmlns:r="http://schemas.openxmlformats.org/officeDocument/2006/relationships" ref="I66" r:id="rId55"/>
    <hyperlink xmlns:r="http://schemas.openxmlformats.org/officeDocument/2006/relationships" ref="I67" r:id="rId56"/>
    <hyperlink xmlns:r="http://schemas.openxmlformats.org/officeDocument/2006/relationships" ref="I68" r:id="rId57"/>
    <hyperlink xmlns:r="http://schemas.openxmlformats.org/officeDocument/2006/relationships" ref="I69" r:id="rId58"/>
    <hyperlink xmlns:r="http://schemas.openxmlformats.org/officeDocument/2006/relationships" ref="I70" r:id="rId59"/>
    <hyperlink xmlns:r="http://schemas.openxmlformats.org/officeDocument/2006/relationships" ref="I71" r:id="rId60"/>
    <hyperlink xmlns:r="http://schemas.openxmlformats.org/officeDocument/2006/relationships" ref="I72" r:id="rId61"/>
    <hyperlink xmlns:r="http://schemas.openxmlformats.org/officeDocument/2006/relationships" ref="I73" r:id="rId62"/>
    <hyperlink xmlns:r="http://schemas.openxmlformats.org/officeDocument/2006/relationships" ref="I74" r:id="rId63"/>
    <hyperlink xmlns:r="http://schemas.openxmlformats.org/officeDocument/2006/relationships" ref="I75" r:id="rId64"/>
    <hyperlink xmlns:r="http://schemas.openxmlformats.org/officeDocument/2006/relationships" ref="I76" r:id="rId65"/>
    <hyperlink xmlns:r="http://schemas.openxmlformats.org/officeDocument/2006/relationships" ref="I77" r:id="rId66"/>
    <hyperlink xmlns:r="http://schemas.openxmlformats.org/officeDocument/2006/relationships" ref="I78" r:id="rId67"/>
    <hyperlink xmlns:r="http://schemas.openxmlformats.org/officeDocument/2006/relationships" ref="I79" r:id="rId68"/>
    <hyperlink xmlns:r="http://schemas.openxmlformats.org/officeDocument/2006/relationships" ref="I80" r:id="rId69"/>
    <hyperlink xmlns:r="http://schemas.openxmlformats.org/officeDocument/2006/relationships" ref="I81" r:id="rId70"/>
    <hyperlink xmlns:r="http://schemas.openxmlformats.org/officeDocument/2006/relationships" ref="I82" r:id="rId71"/>
  </hyperlinks>
  <printOptions horizontalCentered="0"/>
  <pageMargins left="0.4" right="0.4" top="0.5" bottom="0.5" header="0.5" footer="0.5"/>
  <pageSetup orientation="landscape" fitToHeight="0" fitToWidth="1"/>
</worksheet>
</file>

<file path=xl/worksheets/sheet9.xml><?xml version="1.0" encoding="utf-8"?>
<worksheet xmlns="http://schemas.openxmlformats.org/spreadsheetml/2006/main">
  <sheetPr>
    <tabColor rgb="00D1D5DB"/>
    <outlinePr summaryBelow="1" summaryRight="1"/>
    <pageSetUpPr fitToPage="1"/>
  </sheetPr>
  <dimension ref="A1:M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22" customWidth="1" min="2" max="2"/>
    <col width="9" customWidth="1" min="3" max="3"/>
    <col width="8" customWidth="1" min="4" max="4"/>
    <col width="8" customWidth="1" min="5" max="5"/>
    <col width="10" customWidth="1" min="6" max="6"/>
    <col width="20" customWidth="1" min="7" max="7"/>
    <col width="22" customWidth="1" min="8" max="8"/>
    <col width="8" customWidth="1" min="9" max="9"/>
    <col width="9" customWidth="1" min="10" max="10"/>
    <col width="48" customWidth="1" min="11" max="11"/>
    <col width="30" customWidth="1" min="12" max="12"/>
    <col width="11" customWidth="1" min="13" max="13"/>
  </cols>
  <sheetData>
    <row r="1" ht="26" customHeight="1">
      <c r="A1" s="1" t="inlineStr">
        <is>
          <t>Free LLM API tiers</t>
        </is>
      </c>
    </row>
    <row r="2">
      <c r="A2" s="2" t="inlineStr">
        <is>
          <t>Rate limits, caps, card needed, and whether free use trains models.</t>
        </is>
      </c>
    </row>
    <row r="4" ht="30" customHeight="1">
      <c r="A4" s="12" t="inlineStr">
        <is>
          <t>Vendor</t>
        </is>
      </c>
      <c r="B4" s="12" t="inlineStr">
        <is>
          <t>Product</t>
        </is>
      </c>
      <c r="C4" s="12" t="inlineStr">
        <is>
          <t>Kind</t>
        </is>
      </c>
      <c r="D4" s="12" t="inlineStr">
        <is>
          <t>RPM</t>
        </is>
      </c>
      <c r="E4" s="12" t="inlineStr">
        <is>
          <t>RPD</t>
        </is>
      </c>
      <c r="F4" s="12" t="inlineStr">
        <is>
          <t>TPM</t>
        </is>
      </c>
      <c r="G4" s="12" t="inlineStr">
        <is>
          <t>Cap</t>
        </is>
      </c>
      <c r="H4" s="12" t="inlineStr">
        <is>
          <t>Resets</t>
        </is>
      </c>
      <c r="I4" s="12" t="inlineStr">
        <is>
          <t>Card?</t>
        </is>
      </c>
      <c r="J4" s="12" t="inlineStr">
        <is>
          <t>Trains?</t>
        </is>
      </c>
      <c r="K4" s="12" t="inlineStr">
        <is>
          <t>Training note</t>
        </is>
      </c>
      <c r="L4" s="12" t="inlineStr">
        <is>
          <t>Source</t>
        </is>
      </c>
      <c r="M4" s="12" t="inlineStr">
        <is>
          <t>Checked</t>
        </is>
      </c>
    </row>
    <row r="5">
      <c r="A5" s="32" t="inlineStr">
        <is>
          <t>Google</t>
        </is>
      </c>
      <c r="B5" s="34" t="inlineStr">
        <is>
          <t>Gemini API (AI Studio)</t>
        </is>
      </c>
      <c r="C5" s="32" t="inlineStr">
        <is>
          <t>free</t>
        </is>
      </c>
      <c r="D5" s="32" t="inlineStr">
        <is>
          <t>unknown</t>
        </is>
      </c>
      <c r="E5" s="32" t="inlineStr">
        <is>
          <t>unknown</t>
        </is>
      </c>
      <c r="F5" s="32" t="inlineStr">
        <is>
          <t>unknown</t>
        </is>
      </c>
      <c r="G5" s="34" t="inlineStr">
        <is>
          <t>unknown</t>
        </is>
      </c>
      <c r="H5" s="34" t="inlineStr">
        <is>
          <t>RPD resets at midnight Pacific</t>
        </is>
      </c>
      <c r="I5" s="32" t="inlineStr">
        <is>
          <t>no</t>
        </is>
      </c>
      <c r="J5" s="32" t="inlineStr">
        <is>
          <t>yes</t>
        </is>
      </c>
      <c r="K5" s="34" t="inlineStr">
        <is>
          <t>Free (unpaid) prompts and responses are used to improve Google products; human reviewers may read them. In the EEA, Switzerland and the UK, the paid-tier terms apply.</t>
        </is>
      </c>
      <c r="L5" s="35" t="inlineStr">
        <is>
          <t>https://ai.google.dev/gemini-api/docs/rate-limits</t>
        </is>
      </c>
      <c r="M5" s="36" t="n">
        <v>46318</v>
      </c>
    </row>
    <row r="6">
      <c r="A6" s="32" t="inlineStr">
        <is>
          <t>Groq</t>
        </is>
      </c>
      <c r="B6" s="34" t="inlineStr">
        <is>
          <t>GroqCloud</t>
        </is>
      </c>
      <c r="C6" s="32" t="inlineStr">
        <is>
          <t>free</t>
        </is>
      </c>
      <c r="D6" s="37" t="n">
        <v>30</v>
      </c>
      <c r="E6" s="37" t="n">
        <v>1000</v>
      </c>
      <c r="F6" s="37" t="n">
        <v>8000</v>
      </c>
      <c r="G6" s="34" t="inlineStr">
        <is>
          <t>1K req · 200K tokens</t>
        </is>
      </c>
      <c r="H6" s="34" t="inlineStr">
        <is>
          <t>unknown: reset time not stated</t>
        </is>
      </c>
      <c r="I6" s="32" t="inlineStr">
        <is>
          <t>unknown</t>
        </is>
      </c>
      <c r="J6" s="32" t="inlineStr">
        <is>
          <t>no</t>
        </is>
      </c>
      <c r="K6" s="34" t="inlineStr">
        <is>
          <t>Not retained by default; abuse/reliability logs kept up to 30 days unless you turn on zero data retention.</t>
        </is>
      </c>
      <c r="L6" s="35" t="inlineStr">
        <is>
          <t>https://console.groq.com/docs/rate-limits</t>
        </is>
      </c>
      <c r="M6" s="36" t="n">
        <v>46318</v>
      </c>
    </row>
    <row r="7">
      <c r="A7" s="32" t="inlineStr">
        <is>
          <t>OpenRouter</t>
        </is>
      </c>
      <c r="B7" s="34" t="inlineStr">
        <is>
          <t>OpenRouter :free models</t>
        </is>
      </c>
      <c r="C7" s="32" t="inlineStr">
        <is>
          <t>free</t>
        </is>
      </c>
      <c r="D7" s="37" t="n">
        <v>20</v>
      </c>
      <c r="E7" s="37" t="n">
        <v>50</v>
      </c>
      <c r="F7" s="32" t="inlineStr">
        <is>
          <t>unknown</t>
        </is>
      </c>
      <c r="G7" s="34" t="inlineStr">
        <is>
          <t>50 req (1,000 after $10)</t>
        </is>
      </c>
      <c r="H7" s="34" t="inlineStr">
        <is>
          <t>Per UTC day</t>
        </is>
      </c>
      <c r="I7" s="32" t="inlineStr">
        <is>
          <t>no</t>
        </is>
      </c>
      <c r="J7" s="32" t="inlineStr">
        <is>
          <t>depends</t>
        </is>
      </c>
      <c r="K7" s="34" t="inlineStr">
        <is>
          <t>OpenRouter doesn't store prompts by default. Some providers may train; a separate setting for free models controls whether you are routed to them.</t>
        </is>
      </c>
      <c r="L7" s="35" t="inlineStr">
        <is>
          <t>https://openrouter.ai/docs/api-reference/limits</t>
        </is>
      </c>
      <c r="M7" s="36" t="n">
        <v>46318</v>
      </c>
    </row>
    <row r="8">
      <c r="A8" s="32" t="inlineStr">
        <is>
          <t>Cloudflare</t>
        </is>
      </c>
      <c r="B8" s="34" t="inlineStr">
        <is>
          <t>Workers AI</t>
        </is>
      </c>
      <c r="C8" s="32" t="inlineStr">
        <is>
          <t>free</t>
        </is>
      </c>
      <c r="D8" s="37" t="n">
        <v>300</v>
      </c>
      <c r="E8" s="32" t="inlineStr">
        <is>
          <t>unknown</t>
        </is>
      </c>
      <c r="F8" s="32" t="inlineStr">
        <is>
          <t>unknown</t>
        </is>
      </c>
      <c r="G8" s="34" t="inlineStr">
        <is>
          <t>10K Neurons</t>
        </is>
      </c>
      <c r="H8" s="34" t="inlineStr">
        <is>
          <t>00:00 UTC daily</t>
        </is>
      </c>
      <c r="I8" s="32" t="inlineStr">
        <is>
          <t>unknown</t>
        </is>
      </c>
      <c r="J8" s="32" t="inlineStr">
        <is>
          <t>no</t>
        </is>
      </c>
      <c r="K8" s="34" t="inlineStr">
        <is>
          <t>Cloudflare does not train on Workers AI content; inputs and outputs are not retained after the response.</t>
        </is>
      </c>
      <c r="L8" s="35" t="inlineStr">
        <is>
          <t>https://developers.cloudflare.com/workers-ai/platform/pricing/</t>
        </is>
      </c>
      <c r="M8" s="36" t="n">
        <v>46318</v>
      </c>
    </row>
    <row r="9">
      <c r="A9" s="32" t="inlineStr">
        <is>
          <t>Cohere</t>
        </is>
      </c>
      <c r="B9" s="34" t="inlineStr">
        <is>
          <t>Cohere trial key</t>
        </is>
      </c>
      <c r="C9" s="32" t="inlineStr">
        <is>
          <t>free</t>
        </is>
      </c>
      <c r="D9" s="37" t="n">
        <v>20</v>
      </c>
      <c r="E9" s="32" t="inlineStr">
        <is>
          <t>unknown</t>
        </is>
      </c>
      <c r="F9" s="32" t="inlineStr">
        <is>
          <t>unknown</t>
        </is>
      </c>
      <c r="G9" s="34" t="inlineStr">
        <is>
          <t>1,000 calls a month</t>
        </is>
      </c>
      <c r="H9" s="34" t="inlineStr">
        <is>
          <t>unknown: monthly reset date not stated</t>
        </is>
      </c>
      <c r="I9" s="32" t="inlineStr">
        <is>
          <t>no</t>
        </is>
      </c>
      <c r="J9" s="32" t="inlineStr">
        <is>
          <t>yes</t>
        </is>
      </c>
      <c r="K9" s="34" t="inlineStr">
        <is>
          <t>Trial inputs and outputs may be used for research and model improvement (de-identified first). Don't send personal data.</t>
        </is>
      </c>
      <c r="L9" s="35" t="inlineStr">
        <is>
          <t>https://docs.cohere.com/docs/rate-limits</t>
        </is>
      </c>
      <c r="M9" s="36" t="n">
        <v>46318</v>
      </c>
    </row>
    <row r="10">
      <c r="A10" s="32" t="inlineStr">
        <is>
          <t>Mistral</t>
        </is>
      </c>
      <c r="B10" s="34" t="inlineStr">
        <is>
          <t>Mistral API (Free mode)</t>
        </is>
      </c>
      <c r="C10" s="32" t="inlineStr">
        <is>
          <t>free</t>
        </is>
      </c>
      <c r="D10" s="32" t="inlineStr">
        <is>
          <t>unknown</t>
        </is>
      </c>
      <c r="E10" s="32" t="inlineStr">
        <is>
          <t>unknown</t>
        </is>
      </c>
      <c r="F10" s="32" t="inlineStr">
        <is>
          <t>unknown</t>
        </is>
      </c>
      <c r="G10" s="34" t="inlineStr">
        <is>
          <t>unknown</t>
        </is>
      </c>
      <c r="H10" s="34" t="inlineStr">
        <is>
          <t>unknown</t>
        </is>
      </c>
      <c r="I10" s="32" t="inlineStr">
        <is>
          <t>no</t>
        </is>
      </c>
      <c r="J10" s="32" t="inlineStr">
        <is>
          <t>unclear</t>
        </is>
      </c>
      <c r="K10" s="34" t="inlineStr">
        <is>
          <t>The help center says Free mode data may be used for training, with an opt-out in Admin &gt; API &gt; Privacy. The docs privacy page says API data isn't used for training; the two don't agree.</t>
        </is>
      </c>
      <c r="L10" s="35" t="inlineStr">
        <is>
          <t>https://docs.mistral.ai/getting-started/quickstarts/studio/activate-and-generate-api-key</t>
        </is>
      </c>
      <c r="M10" s="36" t="n">
        <v>46318</v>
      </c>
    </row>
    <row r="11">
      <c r="A11" s="32" t="inlineStr">
        <is>
          <t>NVIDIA</t>
        </is>
      </c>
      <c r="B11" s="34" t="inlineStr">
        <is>
          <t>NVIDIA NIM (build.nvidia.com)</t>
        </is>
      </c>
      <c r="C11" s="32" t="inlineStr">
        <is>
          <t>prototype</t>
        </is>
      </c>
      <c r="D11" s="32" t="inlineStr">
        <is>
          <t>unknown</t>
        </is>
      </c>
      <c r="E11" s="32" t="inlineStr">
        <is>
          <t>unknown</t>
        </is>
      </c>
      <c r="F11" s="32" t="inlineStr">
        <is>
          <t>unknown</t>
        </is>
      </c>
      <c r="G11" s="34" t="inlineStr">
        <is>
          <t>unknown</t>
        </is>
      </c>
      <c r="H11" s="34" t="inlineStr">
        <is>
          <t>unknown</t>
        </is>
      </c>
      <c r="I11" s="32" t="inlineStr">
        <is>
          <t>unknown</t>
        </is>
      </c>
      <c r="J11" s="32" t="inlineStr">
        <is>
          <t>unknown</t>
        </is>
      </c>
      <c r="K11" s="34" t="inlineStr">
        <is>
          <t>unknown: not stated in the NIM FAQ.</t>
        </is>
      </c>
      <c r="L11" s="35" t="inlineStr">
        <is>
          <t>https://docs.api.nvidia.com/nim/docs/product</t>
        </is>
      </c>
      <c r="M11" s="36" t="n">
        <v>46318</v>
      </c>
    </row>
    <row r="12">
      <c r="A12" s="32" t="inlineStr">
        <is>
          <t>Cerebras</t>
        </is>
      </c>
      <c r="B12" s="34" t="inlineStr">
        <is>
          <t>Cerebras (free trial)</t>
        </is>
      </c>
      <c r="C12" s="32" t="inlineStr">
        <is>
          <t>trial</t>
        </is>
      </c>
      <c r="D12" s="37" t="n">
        <v>5</v>
      </c>
      <c r="E12" s="32" t="inlineStr">
        <is>
          <t>unknown</t>
        </is>
      </c>
      <c r="F12" s="37" t="n">
        <v>30000</v>
      </c>
      <c r="G12" s="34" t="inlineStr">
        <is>
          <t>1M tokens (30-day trial)</t>
        </is>
      </c>
      <c r="H12" s="34" t="inlineStr">
        <is>
          <t>Token bucket, refills continuously</t>
        </is>
      </c>
      <c r="I12" s="32" t="inlineStr">
        <is>
          <t>yes</t>
        </is>
      </c>
      <c r="J12" s="32" t="inlineStr">
        <is>
          <t>unknown</t>
        </is>
      </c>
      <c r="K12" s="34" t="inlineStr">
        <is>
          <t>unknown: not stated on the rate limits page.</t>
        </is>
      </c>
      <c r="L12" s="35" t="inlineStr">
        <is>
          <t>https://inference-docs.cerebras.ai/support/rate-limits</t>
        </is>
      </c>
      <c r="M12" s="36" t="n">
        <v>46318</v>
      </c>
    </row>
  </sheetData>
  <autoFilter ref="A4:M12"/>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s>
  <printOptions horizontalCentered="0"/>
  <pageMargins left="0.4" right="0.4" top="0.5" bottom="0.5" header="0.5" footer="0.5"/>
  <pageSetup orientation="landscape" fitToHeight="0" fitToWidth="1"/>
</worksheet>
</file>

<file path=xl/worksheets/sheet10.xml><?xml version="1.0" encoding="utf-8"?>
<worksheet xmlns="http://schemas.openxmlformats.org/spreadsheetml/2006/main">
  <sheetPr>
    <tabColor rgb="00D1D5DB"/>
    <outlinePr summaryBelow="1" summaryRight="1"/>
    <pageSetUpPr fitToPage="1"/>
  </sheetPr>
  <dimension ref="A1:R168"/>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3" customWidth="1" min="2" max="2"/>
    <col width="16" customWidth="1" min="3" max="3"/>
    <col width="18" customWidth="1" min="4" max="4"/>
    <col width="18" customWidth="1" min="5" max="5"/>
    <col width="12" customWidth="1" min="6" max="6"/>
    <col width="12" customWidth="1" min="7" max="7"/>
    <col width="16" customWidth="1" min="8" max="8"/>
    <col width="50" customWidth="1" min="9" max="9"/>
    <col width="22" customWidth="1" min="10" max="10"/>
    <col width="9" customWidth="1" min="11" max="11"/>
    <col width="30" customWidth="1" min="12" max="12"/>
    <col width="11" customWidth="1" min="13" max="13"/>
    <col width="11" customWidth="1" min="14" max="14"/>
    <col width="11" customWidth="1" min="15" max="15"/>
    <col width="24" customWidth="1" min="16" max="16"/>
    <col width="10" customWidth="1" min="17" max="17"/>
    <col width="50" customWidth="1" min="18" max="18"/>
  </cols>
  <sheetData>
    <row r="1" ht="26" customHeight="1">
      <c r="A1" s="1" t="inlineStr">
        <is>
          <t>Catalog</t>
        </is>
      </c>
    </row>
    <row r="2">
      <c r="A2" s="2" t="inlineStr">
        <is>
          <t>Everything the dropdowns can pick. Edit prices here if a vendor changes them.</t>
        </is>
      </c>
    </row>
    <row r="4" ht="30" customHeight="1">
      <c r="A4" s="12" t="inlineStr">
        <is>
          <t>Item</t>
        </is>
      </c>
      <c r="B4" s="12" t="inlineStr">
        <is>
          <t>Category</t>
        </is>
      </c>
      <c r="C4" s="12" t="inlineStr">
        <is>
          <t>Vendor</t>
        </is>
      </c>
      <c r="D4" s="12" t="inlineStr">
        <is>
          <t>Product</t>
        </is>
      </c>
      <c r="E4" s="12" t="inlineStr">
        <is>
          <t>Plan</t>
        </is>
      </c>
      <c r="F4" s="12" t="inlineStr">
        <is>
          <t>$/mo (monthly billing)</t>
        </is>
      </c>
      <c r="G4" s="12" t="inlineStr">
        <is>
          <t>$/mo (annual billing)</t>
        </is>
      </c>
      <c r="H4" s="12" t="inlineStr">
        <is>
          <t>Unit</t>
        </is>
      </c>
      <c r="I4" s="12" t="inlineStr">
        <is>
          <t>Limits / allowance</t>
        </is>
      </c>
      <c r="J4" s="12" t="inlineStr">
        <is>
          <t>Reset</t>
        </is>
      </c>
      <c r="K4" s="12" t="inlineStr">
        <is>
          <t>Status</t>
        </is>
      </c>
      <c r="L4" s="12" t="inlineStr">
        <is>
          <t>Source</t>
        </is>
      </c>
      <c r="M4" s="12" t="inlineStr">
        <is>
          <t>Checked</t>
        </is>
      </c>
      <c r="N4" s="12" t="inlineStr">
        <is>
          <t>API value low $/mo</t>
        </is>
      </c>
      <c r="O4" s="12" t="inlineStr">
        <is>
          <t>API value high $/mo</t>
        </is>
      </c>
      <c r="P4" s="12" t="inlineStr">
        <is>
          <t>Next tier up</t>
        </is>
      </c>
      <c r="Q4" s="12" t="inlineStr">
        <is>
          <t>Next tier $/mo</t>
        </is>
      </c>
      <c r="R4" s="12" t="inlineStr">
        <is>
          <t>Notes</t>
        </is>
      </c>
    </row>
    <row r="5">
      <c r="A5" s="32" t="inlineStr">
        <is>
          <t>Claude Code · Pro</t>
        </is>
      </c>
      <c r="B5" s="32" t="inlineStr">
        <is>
          <t>Coding plan</t>
        </is>
      </c>
      <c r="C5" s="32" t="inlineStr">
        <is>
          <t>Anthropic</t>
        </is>
      </c>
      <c r="D5" s="32" t="inlineStr">
        <is>
          <t>Claude Code</t>
        </is>
      </c>
      <c r="E5" s="32" t="inlineStr">
        <is>
          <t>Pro</t>
        </is>
      </c>
      <c r="F5" s="33" t="n">
        <v>20</v>
      </c>
      <c r="G5" s="33" t="n">
        <v>17</v>
      </c>
      <c r="H5" s="32" t="inlineStr">
        <is>
          <t>per seat / mo</t>
        </is>
      </c>
      <c r="I5" s="34" t="inlineStr">
        <is>
          <t>At least 5x Free usage per 5-hour session; weekly limits on top; no fixed message count</t>
        </is>
      </c>
      <c r="J5" s="32" t="inlineStr">
        <is>
          <t>Rolling 5-hour session + weekly</t>
        </is>
      </c>
      <c r="K5" s="32" t="inlineStr">
        <is>
          <t>open</t>
        </is>
      </c>
      <c r="L5" s="35" t="inlineStr">
        <is>
          <t>https://claude.com/pricing</t>
        </is>
      </c>
      <c r="M5" s="36" t="n">
        <v>46318</v>
      </c>
      <c r="N5" s="40" t="n">
        <v>738</v>
      </c>
      <c r="O5" s="40" t="n">
        <v>1173</v>
      </c>
      <c r="P5" s="32" t="inlineStr">
        <is>
          <t>Claude Code · Max 5x</t>
        </is>
      </c>
      <c r="Q5" s="33" t="n">
        <v>100</v>
      </c>
      <c r="R5" s="34" t="inlineStr">
        <is>
          <t>$17/mo billed annually ($200/yr). Shared pool with Claude chat.</t>
        </is>
      </c>
    </row>
    <row r="6">
      <c r="A6" s="32" t="inlineStr">
        <is>
          <t>Claude Code · Max 5x</t>
        </is>
      </c>
      <c r="B6" s="32" t="inlineStr">
        <is>
          <t>Coding plan</t>
        </is>
      </c>
      <c r="C6" s="32" t="inlineStr">
        <is>
          <t>Anthropic</t>
        </is>
      </c>
      <c r="D6" s="32" t="inlineStr">
        <is>
          <t>Claude Code</t>
        </is>
      </c>
      <c r="E6" s="32" t="inlineStr">
        <is>
          <t>Max 5x</t>
        </is>
      </c>
      <c r="F6" s="33" t="n">
        <v>100</v>
      </c>
      <c r="G6" s="37" t="inlineStr">
        <is>
          <t>unknown</t>
        </is>
      </c>
      <c r="H6" s="32" t="inlineStr">
        <is>
          <t>per seat / mo</t>
        </is>
      </c>
      <c r="I6" s="34" t="inlineStr">
        <is>
          <t>5x Pro usage per 5-hour session; weekly limits; Fable up to 50% of weekly limits; $100/mo API credits</t>
        </is>
      </c>
      <c r="J6" s="32" t="inlineStr">
        <is>
          <t>Rolling 5-hour session + weekly</t>
        </is>
      </c>
      <c r="K6" s="32" t="inlineStr">
        <is>
          <t>open</t>
        </is>
      </c>
      <c r="L6" s="35" t="inlineStr">
        <is>
          <t>https://claude.com/pricing</t>
        </is>
      </c>
      <c r="M6" s="36" t="n">
        <v>46318</v>
      </c>
      <c r="N6" s="40" t="n">
        <v>3600</v>
      </c>
      <c r="O6" s="40" t="n">
        <v>5863</v>
      </c>
      <c r="P6" s="32" t="inlineStr">
        <is>
          <t>Claude Code · Max 20x</t>
        </is>
      </c>
      <c r="Q6" s="33" t="n">
        <v>200</v>
      </c>
      <c r="R6" s="34" t="inlineStr">
        <is>
          <t>Monthly billing only. Exact token/message caps unknown.</t>
        </is>
      </c>
    </row>
    <row r="7">
      <c r="A7" s="32" t="inlineStr">
        <is>
          <t>Claude Code · Max 20x</t>
        </is>
      </c>
      <c r="B7" s="32" t="inlineStr">
        <is>
          <t>Coding plan</t>
        </is>
      </c>
      <c r="C7" s="32" t="inlineStr">
        <is>
          <t>Anthropic</t>
        </is>
      </c>
      <c r="D7" s="32" t="inlineStr">
        <is>
          <t>Claude Code</t>
        </is>
      </c>
      <c r="E7" s="32" t="inlineStr">
        <is>
          <t>Max 20x</t>
        </is>
      </c>
      <c r="F7" s="33" t="n">
        <v>200</v>
      </c>
      <c r="G7" s="37" t="inlineStr">
        <is>
          <t>unknown</t>
        </is>
      </c>
      <c r="H7" s="32" t="inlineStr">
        <is>
          <t>per seat / mo</t>
        </is>
      </c>
      <c r="I7" s="34" t="inlineStr">
        <is>
          <t>20x Pro usage per 5-hour session; weekly limits; Fable up to 50% of weekly limits; $200/mo API credits</t>
        </is>
      </c>
      <c r="J7" s="32" t="inlineStr">
        <is>
          <t>Rolling 5-hour session + weekly</t>
        </is>
      </c>
      <c r="K7" s="32" t="inlineStr">
        <is>
          <t>open</t>
        </is>
      </c>
      <c r="L7" s="35" t="inlineStr">
        <is>
          <t>https://claude.com/pricing</t>
        </is>
      </c>
      <c r="M7" s="36" t="n">
        <v>46318</v>
      </c>
      <c r="N7" s="40" t="n">
        <v>7121</v>
      </c>
      <c r="O7" s="40" t="n">
        <v>11726</v>
      </c>
      <c r="P7" s="32" t="inlineStr">
        <is>
          <t>none listed</t>
        </is>
      </c>
      <c r="Q7" s="37" t="inlineStr">
        <is>
          <t>n/a</t>
        </is>
      </c>
      <c r="R7" s="34" t="inlineStr">
        <is>
          <t>Price $200 per pricing table ('From $100'; $200 API credits tier). Exact caps unknown.</t>
        </is>
      </c>
    </row>
    <row r="8">
      <c r="A8" s="32" t="inlineStr">
        <is>
          <t>Codex · Plus</t>
        </is>
      </c>
      <c r="B8" s="32" t="inlineStr">
        <is>
          <t>Coding plan</t>
        </is>
      </c>
      <c r="C8" s="32" t="inlineStr">
        <is>
          <t>OpenAI</t>
        </is>
      </c>
      <c r="D8" s="32" t="inlineStr">
        <is>
          <t>Codex</t>
        </is>
      </c>
      <c r="E8" s="32" t="inlineStr">
        <is>
          <t>Plus</t>
        </is>
      </c>
      <c r="F8" s="33" t="n">
        <v>20</v>
      </c>
      <c r="G8" s="37" t="inlineStr">
        <is>
          <t>unknown</t>
        </is>
      </c>
      <c r="H8" s="32" t="inlineStr">
        <is>
          <t>per seat / mo</t>
        </is>
      </c>
      <c r="I8" s="34" t="inlineStr">
        <is>
          <t>Est. local messages/5h: GPT-6.1 Sol 15-160, GPT-6 Sol 15-150, GPT-6 Astra 5-45 (limited), GPT-6 Luna 350-3,000; weekly limits may apply</t>
        </is>
      </c>
      <c r="J8" s="32" t="inlineStr">
        <is>
          <t>5-hour + weekly</t>
        </is>
      </c>
      <c r="K8" s="32" t="inlineStr">
        <is>
          <t>open</t>
        </is>
      </c>
      <c r="L8" s="35" t="inlineStr">
        <is>
          <t>https://developers.openai.com/codex/pricing</t>
        </is>
      </c>
      <c r="M8" s="36" t="n">
        <v>46318</v>
      </c>
      <c r="N8" s="40" t="n">
        <v>162</v>
      </c>
      <c r="O8" s="40" t="n">
        <v>253</v>
      </c>
      <c r="P8" s="32" t="inlineStr">
        <is>
          <t>Codex · Pro 100</t>
        </is>
      </c>
      <c r="Q8" s="33" t="n">
        <v>100</v>
      </c>
      <c r="R8" s="34" t="inlineStr">
        <is>
          <t>Estimates, not fixed limits.</t>
        </is>
      </c>
    </row>
    <row r="9">
      <c r="A9" s="32" t="inlineStr">
        <is>
          <t>Codex · Pro 100</t>
        </is>
      </c>
      <c r="B9" s="32" t="inlineStr">
        <is>
          <t>Coding plan</t>
        </is>
      </c>
      <c r="C9" s="32" t="inlineStr">
        <is>
          <t>OpenAI</t>
        </is>
      </c>
      <c r="D9" s="32" t="inlineStr">
        <is>
          <t>Codex</t>
        </is>
      </c>
      <c r="E9" s="32" t="inlineStr">
        <is>
          <t>Pro 100</t>
        </is>
      </c>
      <c r="F9" s="33" t="n">
        <v>100</v>
      </c>
      <c r="G9" s="37" t="inlineStr">
        <is>
          <t>unknown</t>
        </is>
      </c>
      <c r="H9" s="32" t="inlineStr">
        <is>
          <t>per seat / mo</t>
        </is>
      </c>
      <c r="I9" s="34" t="inlineStr">
        <is>
          <t>No 5-hour limit; included allowance (weekly); relative size vs Plus not stated on official page</t>
        </is>
      </c>
      <c r="J9" s="32" t="inlineStr">
        <is>
          <t>Weekly</t>
        </is>
      </c>
      <c r="K9" s="32" t="inlineStr">
        <is>
          <t>open</t>
        </is>
      </c>
      <c r="L9" s="35" t="inlineStr">
        <is>
          <t>https://help.openai.com/en/articles/9793128-about-chatgpt-pro-tiers</t>
        </is>
      </c>
      <c r="M9" s="36" t="n">
        <v>46318</v>
      </c>
      <c r="N9" s="40" t="n">
        <v>1042</v>
      </c>
      <c r="O9" s="40" t="n">
        <v>1449</v>
      </c>
      <c r="P9" s="32" t="inlineStr">
        <is>
          <t>Codex · Pro 200</t>
        </is>
      </c>
      <c r="Q9" s="33" t="n">
        <v>200</v>
      </c>
      <c r="R9" s="34" t="inlineStr">
        <is>
          <t>Third parties report ~5x Plus (unverified officially).</t>
        </is>
      </c>
    </row>
    <row r="10">
      <c r="A10" s="32" t="inlineStr">
        <is>
          <t>Codex · Pro 200</t>
        </is>
      </c>
      <c r="B10" s="32" t="inlineStr">
        <is>
          <t>Coding plan</t>
        </is>
      </c>
      <c r="C10" s="32" t="inlineStr">
        <is>
          <t>OpenAI</t>
        </is>
      </c>
      <c r="D10" s="32" t="inlineStr">
        <is>
          <t>Codex</t>
        </is>
      </c>
      <c r="E10" s="32" t="inlineStr">
        <is>
          <t>Pro 200</t>
        </is>
      </c>
      <c r="F10" s="33" t="n">
        <v>200</v>
      </c>
      <c r="G10" s="37" t="inlineStr">
        <is>
          <t>unknown</t>
        </is>
      </c>
      <c r="H10" s="32" t="inlineStr">
        <is>
          <t>per seat / mo</t>
        </is>
      </c>
      <c r="I10" s="34" t="inlineStr">
        <is>
          <t>No 5-hour limit; more than Pro 100; new subs get lower allowance than legacy Pro 200</t>
        </is>
      </c>
      <c r="J10" s="32" t="inlineStr">
        <is>
          <t>Weekly</t>
        </is>
      </c>
      <c r="K10" s="32" t="inlineStr">
        <is>
          <t>open</t>
        </is>
      </c>
      <c r="L10" s="35" t="inlineStr">
        <is>
          <t>https://help.openai.com/en/articles/9793128-about-chatgpt-pro-tiers</t>
        </is>
      </c>
      <c r="M10" s="36" t="n">
        <v>46318</v>
      </c>
      <c r="N10" s="40" t="n">
        <v>2084</v>
      </c>
      <c r="O10" s="40" t="n">
        <v>2897</v>
      </c>
      <c r="P10" s="32" t="inlineStr">
        <is>
          <t>Codex · Pro 500</t>
        </is>
      </c>
      <c r="Q10" s="33" t="n">
        <v>500</v>
      </c>
      <c r="R10" s="34" t="inlineStr">
        <is>
          <t>Grandfathered (active Sep 22-29 2026) keep old allowance through Oct 29 2026. ~10x vs 20x Plus is third-party/X-reported.</t>
        </is>
      </c>
    </row>
    <row r="11">
      <c r="A11" s="32" t="inlineStr">
        <is>
          <t>Codex · Pro 500</t>
        </is>
      </c>
      <c r="B11" s="32" t="inlineStr">
        <is>
          <t>Coding plan</t>
        </is>
      </c>
      <c r="C11" s="32" t="inlineStr">
        <is>
          <t>OpenAI</t>
        </is>
      </c>
      <c r="D11" s="32" t="inlineStr">
        <is>
          <t>Codex</t>
        </is>
      </c>
      <c r="E11" s="32" t="inlineStr">
        <is>
          <t>Pro 500</t>
        </is>
      </c>
      <c r="F11" s="33" t="n">
        <v>500</v>
      </c>
      <c r="G11" s="37" t="inlineStr">
        <is>
          <t>unknown</t>
        </is>
      </c>
      <c r="H11" s="32" t="inlineStr">
        <is>
          <t>per seat / mo</t>
        </is>
      </c>
      <c r="I11" s="34" t="inlineStr">
        <is>
          <t>No 5-hour limit; highest included usage; Ultrafast (8x included usage rate, 6x credit rate)</t>
        </is>
      </c>
      <c r="J11" s="32" t="inlineStr">
        <is>
          <t>Weekly</t>
        </is>
      </c>
      <c r="K11" s="32" t="inlineStr">
        <is>
          <t>open</t>
        </is>
      </c>
      <c r="L11" s="35" t="inlineStr">
        <is>
          <t>https://help.openai.com/en/articles/9793128-about-chatgpt-pro-tiers</t>
        </is>
      </c>
      <c r="M11" s="36" t="n">
        <v>46318</v>
      </c>
      <c r="N11" s="40" t="n">
        <v>5210</v>
      </c>
      <c r="O11" s="40" t="n">
        <v>6955</v>
      </c>
      <c r="P11" s="32" t="inlineStr">
        <is>
          <t>none listed</t>
        </is>
      </c>
      <c r="Q11" s="37" t="inlineStr">
        <is>
          <t>n/a</t>
        </is>
      </c>
      <c r="R11" s="34" t="inlineStr"/>
    </row>
    <row r="12">
      <c r="A12" s="32" t="inlineStr">
        <is>
          <t>Codex · Business (Standard seat)</t>
        </is>
      </c>
      <c r="B12" s="32" t="inlineStr">
        <is>
          <t>Coding plan</t>
        </is>
      </c>
      <c r="C12" s="32" t="inlineStr">
        <is>
          <t>OpenAI</t>
        </is>
      </c>
      <c r="D12" s="32" t="inlineStr">
        <is>
          <t>Codex</t>
        </is>
      </c>
      <c r="E12" s="32" t="inlineStr">
        <is>
          <t>Business (Standard seat)</t>
        </is>
      </c>
      <c r="F12" s="33" t="n">
        <v>25</v>
      </c>
      <c r="G12" s="33" t="n">
        <v>20</v>
      </c>
      <c r="H12" s="32" t="inlineStr">
        <is>
          <t>per seat / mo</t>
        </is>
      </c>
      <c r="I12" s="34" t="inlineStr">
        <is>
          <t>Same 5-hour estimates as Plus; weekly may apply</t>
        </is>
      </c>
      <c r="J12" s="32" t="inlineStr">
        <is>
          <t>5-hour + weekly</t>
        </is>
      </c>
      <c r="K12" s="32" t="inlineStr">
        <is>
          <t>open</t>
        </is>
      </c>
      <c r="L12" s="35" t="inlineStr">
        <is>
          <t>https://developers.openai.com/codex/pricing</t>
        </is>
      </c>
      <c r="M12" s="36" t="n">
        <v>46318</v>
      </c>
      <c r="N12" s="40" t="n">
        <v>162</v>
      </c>
      <c r="O12" s="40" t="n">
        <v>253</v>
      </c>
      <c r="P12" s="32" t="inlineStr">
        <is>
          <t>none listed</t>
        </is>
      </c>
      <c r="Q12" s="37" t="inlineStr">
        <is>
          <t>n/a</t>
        </is>
      </c>
      <c r="R12" s="34" t="inlineStr">
        <is>
          <t>$25/user/mo billed monthly; $20/user/mo billed annually (2+ users), per developers.openai.com/codex/pricing. A $100 Business tier is mentioned on chatgpt.com/codex/pricing, details unknown.</t>
        </is>
      </c>
    </row>
    <row r="13">
      <c r="A13" s="32" t="inlineStr">
        <is>
          <t>Cursor + Grok · Free</t>
        </is>
      </c>
      <c r="B13" s="32" t="inlineStr">
        <is>
          <t>Coding plan</t>
        </is>
      </c>
      <c r="C13" s="32" t="inlineStr">
        <is>
          <t>Cursor (X Subscription)</t>
        </is>
      </c>
      <c r="D13" s="32" t="inlineStr">
        <is>
          <t>Cursor + Grok</t>
        </is>
      </c>
      <c r="E13" s="32" t="inlineStr">
        <is>
          <t>Free</t>
        </is>
      </c>
      <c r="F13" s="33" t="n">
        <v>0</v>
      </c>
      <c r="G13" s="33" t="n">
        <v>0</v>
      </c>
      <c r="H13" s="32" t="inlineStr">
        <is>
          <t>per seat / mo</t>
        </is>
      </c>
      <c r="I13" s="34" t="inlineStr">
        <is>
          <t>Limited agent/chat requests</t>
        </is>
      </c>
      <c r="J13" s="32" t="inlineStr">
        <is>
          <t>unknown</t>
        </is>
      </c>
      <c r="K13" s="32" t="inlineStr">
        <is>
          <t>open</t>
        </is>
      </c>
      <c r="L13" s="35" t="inlineStr">
        <is>
          <t>https://cursor.com/pricing</t>
        </is>
      </c>
      <c r="M13" s="36" t="n">
        <v>46318</v>
      </c>
      <c r="N13" s="37" t="inlineStr">
        <is>
          <t>unknown</t>
        </is>
      </c>
      <c r="O13" s="37" t="inlineStr">
        <is>
          <t>unknown</t>
        </is>
      </c>
      <c r="P13" s="32" t="inlineStr">
        <is>
          <t>Cursor + Grok · Plus</t>
        </is>
      </c>
      <c r="Q13" s="33" t="n">
        <v>8</v>
      </c>
      <c r="R13" s="34" t="inlineStr"/>
    </row>
    <row r="14">
      <c r="A14" s="32" t="inlineStr">
        <is>
          <t>Cursor + Grok · Plus</t>
        </is>
      </c>
      <c r="B14" s="32" t="inlineStr">
        <is>
          <t>Coding plan</t>
        </is>
      </c>
      <c r="C14" s="32" t="inlineStr">
        <is>
          <t>Cursor (X Subscription)</t>
        </is>
      </c>
      <c r="D14" s="32" t="inlineStr">
        <is>
          <t>Cursor + Grok</t>
        </is>
      </c>
      <c r="E14" s="32" t="inlineStr">
        <is>
          <t>Plus</t>
        </is>
      </c>
      <c r="F14" s="33" t="n">
        <v>8</v>
      </c>
      <c r="G14" s="37" t="inlineStr">
        <is>
          <t>unknown</t>
        </is>
      </c>
      <c r="H14" s="32" t="inlineStr">
        <is>
          <t>per seat / mo</t>
        </is>
      </c>
      <c r="I14" s="34" t="inlineStr">
        <is>
          <t>Basic pool shared across Cursor and Grok</t>
        </is>
      </c>
      <c r="J14" s="32" t="inlineStr">
        <is>
          <t>Weekly refresh</t>
        </is>
      </c>
      <c r="K14" s="32" t="inlineStr">
        <is>
          <t>open</t>
        </is>
      </c>
      <c r="L14" s="35" t="inlineStr">
        <is>
          <t>https://cursor.com/pricing</t>
        </is>
      </c>
      <c r="M14" s="36" t="n">
        <v>46318</v>
      </c>
      <c r="N14" s="37" t="inlineStr">
        <is>
          <t>unknown</t>
        </is>
      </c>
      <c r="O14" s="37" t="inlineStr">
        <is>
          <t>unknown</t>
        </is>
      </c>
      <c r="P14" s="32" t="inlineStr">
        <is>
          <t>Cursor + Grok · Premium</t>
        </is>
      </c>
      <c r="Q14" s="33" t="n">
        <v>30</v>
      </c>
      <c r="R14" s="34" t="inlineStr"/>
    </row>
    <row r="15">
      <c r="A15" s="32" t="inlineStr">
        <is>
          <t>Cursor + Grok · Premium</t>
        </is>
      </c>
      <c r="B15" s="32" t="inlineStr">
        <is>
          <t>Coding plan</t>
        </is>
      </c>
      <c r="C15" s="32" t="inlineStr">
        <is>
          <t>Cursor (X Subscription)</t>
        </is>
      </c>
      <c r="D15" s="32" t="inlineStr">
        <is>
          <t>Cursor + Grok</t>
        </is>
      </c>
      <c r="E15" s="32" t="inlineStr">
        <is>
          <t>Premium</t>
        </is>
      </c>
      <c r="F15" s="33" t="n">
        <v>30</v>
      </c>
      <c r="G15" s="37" t="inlineStr">
        <is>
          <t>unknown</t>
        </is>
      </c>
      <c r="H15" s="32" t="inlineStr">
        <is>
          <t>per seat / mo</t>
        </is>
      </c>
      <c r="I15" s="34" t="inlineStr">
        <is>
          <t>4x Plus usage; third-party models at API list price, not included</t>
        </is>
      </c>
      <c r="J15" s="32" t="inlineStr">
        <is>
          <t>Weekly refresh</t>
        </is>
      </c>
      <c r="K15" s="32" t="inlineStr">
        <is>
          <t>open</t>
        </is>
      </c>
      <c r="L15" s="35" t="inlineStr">
        <is>
          <t>https://cursor.com/pricing</t>
        </is>
      </c>
      <c r="M15" s="36" t="n">
        <v>46318</v>
      </c>
      <c r="N15" s="37" t="inlineStr">
        <is>
          <t>unknown</t>
        </is>
      </c>
      <c r="O15" s="37" t="inlineStr">
        <is>
          <t>unknown</t>
        </is>
      </c>
      <c r="P15" s="32" t="inlineStr">
        <is>
          <t>Cursor + Grok · Super</t>
        </is>
      </c>
      <c r="Q15" s="33" t="n">
        <v>100</v>
      </c>
      <c r="R15" s="34" t="inlineStr"/>
    </row>
    <row r="16">
      <c r="A16" s="32" t="inlineStr">
        <is>
          <t>Cursor + Grok · Super</t>
        </is>
      </c>
      <c r="B16" s="32" t="inlineStr">
        <is>
          <t>Coding plan</t>
        </is>
      </c>
      <c r="C16" s="32" t="inlineStr">
        <is>
          <t>Cursor (X Subscription)</t>
        </is>
      </c>
      <c r="D16" s="32" t="inlineStr">
        <is>
          <t>Cursor + Grok</t>
        </is>
      </c>
      <c r="E16" s="32" t="inlineStr">
        <is>
          <t>Super</t>
        </is>
      </c>
      <c r="F16" s="33" t="n">
        <v>100</v>
      </c>
      <c r="G16" s="37" t="inlineStr">
        <is>
          <t>unknown</t>
        </is>
      </c>
      <c r="H16" s="32" t="inlineStr">
        <is>
          <t>per seat / mo</t>
        </is>
      </c>
      <c r="I16" s="34" t="inlineStr">
        <is>
          <t>15x Plus; priority at peak</t>
        </is>
      </c>
      <c r="J16" s="32" t="inlineStr">
        <is>
          <t>Weekly refresh</t>
        </is>
      </c>
      <c r="K16" s="32" t="inlineStr">
        <is>
          <t>open</t>
        </is>
      </c>
      <c r="L16" s="35" t="inlineStr">
        <is>
          <t>https://cursor.com/pricing</t>
        </is>
      </c>
      <c r="M16" s="36" t="n">
        <v>46318</v>
      </c>
      <c r="N16" s="37" t="inlineStr">
        <is>
          <t>unknown</t>
        </is>
      </c>
      <c r="O16" s="37" t="inlineStr">
        <is>
          <t>unknown</t>
        </is>
      </c>
      <c r="P16" s="32" t="inlineStr">
        <is>
          <t>Cursor + Grok · Ultra</t>
        </is>
      </c>
      <c r="Q16" s="33" t="n">
        <v>200</v>
      </c>
      <c r="R16" s="34" t="inlineStr"/>
    </row>
    <row r="17">
      <c r="A17" s="32" t="inlineStr">
        <is>
          <t>Cursor + Grok · Ultra</t>
        </is>
      </c>
      <c r="B17" s="32" t="inlineStr">
        <is>
          <t>Coding plan</t>
        </is>
      </c>
      <c r="C17" s="32" t="inlineStr">
        <is>
          <t>Cursor (X Subscription)</t>
        </is>
      </c>
      <c r="D17" s="32" t="inlineStr">
        <is>
          <t>Cursor + Grok</t>
        </is>
      </c>
      <c r="E17" s="32" t="inlineStr">
        <is>
          <t>Ultra</t>
        </is>
      </c>
      <c r="F17" s="33" t="n">
        <v>200</v>
      </c>
      <c r="G17" s="37" t="inlineStr">
        <is>
          <t>unknown</t>
        </is>
      </c>
      <c r="H17" s="32" t="inlineStr">
        <is>
          <t>per seat / mo</t>
        </is>
      </c>
      <c r="I17" s="34" t="inlineStr">
        <is>
          <t>50x Plus; earliest access</t>
        </is>
      </c>
      <c r="J17" s="32" t="inlineStr">
        <is>
          <t>Weekly refresh</t>
        </is>
      </c>
      <c r="K17" s="32" t="inlineStr">
        <is>
          <t>open</t>
        </is>
      </c>
      <c r="L17" s="35" t="inlineStr">
        <is>
          <t>https://cursor.com/pricing</t>
        </is>
      </c>
      <c r="M17" s="36" t="n">
        <v>46318</v>
      </c>
      <c r="N17" s="37" t="inlineStr">
        <is>
          <t>unknown</t>
        </is>
      </c>
      <c r="O17" s="37" t="inlineStr">
        <is>
          <t>unknown</t>
        </is>
      </c>
      <c r="P17" s="32" t="inlineStr">
        <is>
          <t>none listed</t>
        </is>
      </c>
      <c r="Q17" s="37" t="inlineStr">
        <is>
          <t>n/a</t>
        </is>
      </c>
      <c r="R17" s="34" t="inlineStr"/>
    </row>
    <row r="18">
      <c r="A18" s="32" t="inlineStr">
        <is>
          <t>Cursor · Pro (legacy $20)</t>
        </is>
      </c>
      <c r="B18" s="32" t="inlineStr">
        <is>
          <t>Coding plan</t>
        </is>
      </c>
      <c r="C18" s="32" t="inlineStr">
        <is>
          <t>Cursor</t>
        </is>
      </c>
      <c r="D18" s="32" t="inlineStr">
        <is>
          <t>Cursor</t>
        </is>
      </c>
      <c r="E18" s="32" t="inlineStr">
        <is>
          <t>Pro (legacy $20)</t>
        </is>
      </c>
      <c r="F18" s="33" t="n">
        <v>20</v>
      </c>
      <c r="G18" s="37" t="inlineStr">
        <is>
          <t>unknown</t>
        </is>
      </c>
      <c r="H18" s="32" t="inlineStr">
        <is>
          <t>per seat / mo</t>
        </is>
      </c>
      <c r="I18" s="34" t="inlineStr">
        <is>
          <t>unknown</t>
        </is>
      </c>
      <c r="J18" s="32" t="inlineStr">
        <is>
          <t>unknown</t>
        </is>
      </c>
      <c r="K18" s="32" t="inlineStr">
        <is>
          <t>open</t>
        </is>
      </c>
      <c r="L18" s="35" t="inlineStr">
        <is>
          <t>https://cursor.com/pricing</t>
        </is>
      </c>
      <c r="M18" s="36" t="n">
        <v>46318</v>
      </c>
      <c r="N18" s="37" t="inlineStr">
        <is>
          <t>unknown</t>
        </is>
      </c>
      <c r="O18" s="37" t="inlineStr">
        <is>
          <t>unknown</t>
        </is>
      </c>
      <c r="P18" s="32" t="inlineStr">
        <is>
          <t>none listed</t>
        </is>
      </c>
      <c r="Q18" s="37" t="inlineStr">
        <is>
          <t>n/a</t>
        </is>
      </c>
      <c r="R18" s="34" t="inlineStr">
        <is>
          <t>Not on official pricing page anymore; reportedly closed to new signups Oct 12 2026 (third-party).</t>
        </is>
      </c>
    </row>
    <row r="19">
      <c r="A19" s="32" t="inlineStr">
        <is>
          <t>Cursor · Pro+ (legacy)</t>
        </is>
      </c>
      <c r="B19" s="32" t="inlineStr">
        <is>
          <t>Coding plan</t>
        </is>
      </c>
      <c r="C19" s="32" t="inlineStr">
        <is>
          <t>Cursor</t>
        </is>
      </c>
      <c r="D19" s="32" t="inlineStr">
        <is>
          <t>Cursor</t>
        </is>
      </c>
      <c r="E19" s="32" t="inlineStr">
        <is>
          <t>Pro+ (legacy)</t>
        </is>
      </c>
      <c r="F19" s="33" t="n">
        <v>60</v>
      </c>
      <c r="G19" s="37" t="inlineStr">
        <is>
          <t>unknown</t>
        </is>
      </c>
      <c r="H19" s="32" t="inlineStr">
        <is>
          <t>per seat / mo</t>
        </is>
      </c>
      <c r="I19" s="34" t="inlineStr">
        <is>
          <t>unknown</t>
        </is>
      </c>
      <c r="J19" s="32" t="inlineStr">
        <is>
          <t>unknown</t>
        </is>
      </c>
      <c r="K19" s="32" t="inlineStr">
        <is>
          <t>open</t>
        </is>
      </c>
      <c r="L19" s="35" t="inlineStr">
        <is>
          <t>https://cursor.com/docs/account/pricing/legacy-cursor-plans</t>
        </is>
      </c>
      <c r="M19" s="36" t="n">
        <v>46318</v>
      </c>
      <c r="N19" s="37" t="inlineStr">
        <is>
          <t>unknown</t>
        </is>
      </c>
      <c r="O19" s="37" t="inlineStr">
        <is>
          <t>unknown</t>
        </is>
      </c>
      <c r="P19" s="32" t="inlineStr">
        <is>
          <t>none listed</t>
        </is>
      </c>
      <c r="Q19" s="37" t="inlineStr">
        <is>
          <t>n/a</t>
        </is>
      </c>
      <c r="R19" s="34" t="inlineStr">
        <is>
          <t>Legacy plan: keeps working for existing subscribers; new customers start on The X Subscription. Cursor lists Super ($100/mo) as the comparable tier. Includes Cursor Models + Other Models pools (more than Pro); pools reset with the monthly billing cycle.</t>
        </is>
      </c>
    </row>
    <row r="20">
      <c r="A20" s="32" t="inlineStr">
        <is>
          <t>Devin · Free</t>
        </is>
      </c>
      <c r="B20" s="32" t="inlineStr">
        <is>
          <t>Coding plan</t>
        </is>
      </c>
      <c r="C20" s="32" t="inlineStr">
        <is>
          <t>Cognition</t>
        </is>
      </c>
      <c r="D20" s="32" t="inlineStr">
        <is>
          <t>Devin</t>
        </is>
      </c>
      <c r="E20" s="32" t="inlineStr">
        <is>
          <t>Free</t>
        </is>
      </c>
      <c r="F20" s="33" t="n">
        <v>0</v>
      </c>
      <c r="G20" s="33" t="n">
        <v>0</v>
      </c>
      <c r="H20" s="32" t="inlineStr">
        <is>
          <t>per seat / mo</t>
        </is>
      </c>
      <c r="I20" s="34" t="inlineStr">
        <is>
          <t>Light agent quota; unlimited Tab completions and inline edits</t>
        </is>
      </c>
      <c r="J20" s="32" t="inlineStr">
        <is>
          <t>Daily + weekly (calendar date)</t>
        </is>
      </c>
      <c r="K20" s="32" t="inlineStr">
        <is>
          <t>open</t>
        </is>
      </c>
      <c r="L20" s="35" t="inlineStr">
        <is>
          <t>https://devin.ai/pricing</t>
        </is>
      </c>
      <c r="M20" s="36" t="n">
        <v>46318</v>
      </c>
      <c r="N20" s="37" t="inlineStr">
        <is>
          <t>unknown</t>
        </is>
      </c>
      <c r="O20" s="37" t="inlineStr">
        <is>
          <t>unknown</t>
        </is>
      </c>
      <c r="P20" s="32" t="inlineStr">
        <is>
          <t>Devin · Pro</t>
        </is>
      </c>
      <c r="Q20" s="33" t="n">
        <v>20</v>
      </c>
      <c r="R20" s="34" t="inlineStr">
        <is>
          <t>No extra usage: when the quota runs out, wait for the next daily or weekly reset. Free models don't count against quota.</t>
        </is>
      </c>
    </row>
    <row r="21">
      <c r="A21" s="32" t="inlineStr">
        <is>
          <t>Devin · Pro</t>
        </is>
      </c>
      <c r="B21" s="32" t="inlineStr">
        <is>
          <t>Coding plan</t>
        </is>
      </c>
      <c r="C21" s="32" t="inlineStr">
        <is>
          <t>Cognition</t>
        </is>
      </c>
      <c r="D21" s="32" t="inlineStr">
        <is>
          <t>Devin</t>
        </is>
      </c>
      <c r="E21" s="32" t="inlineStr">
        <is>
          <t>Pro</t>
        </is>
      </c>
      <c r="F21" s="33" t="n">
        <v>20</v>
      </c>
      <c r="G21" s="37" t="inlineStr">
        <is>
          <t>unknown</t>
        </is>
      </c>
      <c r="H21" s="32" t="inlineStr">
        <is>
          <t>per seat / mo</t>
        </is>
      </c>
      <c r="I21" s="34" t="inlineStr">
        <is>
          <t>Daily + weekly quota shared across Devin Desktop, Devin Cloud and Devin CLI; size not published</t>
        </is>
      </c>
      <c r="J21" s="32" t="inlineStr">
        <is>
          <t>Daily + weekly (calendar date)</t>
        </is>
      </c>
      <c r="K21" s="32" t="inlineStr">
        <is>
          <t>open</t>
        </is>
      </c>
      <c r="L21" s="35" t="inlineStr">
        <is>
          <t>https://docs.devin.ai/admin/billing/self-serve</t>
        </is>
      </c>
      <c r="M21" s="36" t="n">
        <v>46318</v>
      </c>
      <c r="N21" s="37" t="inlineStr">
        <is>
          <t>unknown</t>
        </is>
      </c>
      <c r="O21" s="37" t="inlineStr">
        <is>
          <t>unknown</t>
        </is>
      </c>
      <c r="P21" s="32" t="inlineStr">
        <is>
          <t>Devin · Max</t>
        </is>
      </c>
      <c r="Q21" s="33" t="n">
        <v>200</v>
      </c>
      <c r="R21" s="34" t="inlineStr">
        <is>
          <t>Quota is token-based: cost per token varies by model. The daily quota is more than 1/7 of the weekly. Extra usage at API list prices from prepaid on-demand credits (never expire). Up to 10 concurrent cloud sessions. Windsurf's Mar 2026 estimate: 7–27 Premium Plus (Opus 4.6, GPT-5.4) or 47–190 lightweight messages/day.</t>
        </is>
      </c>
    </row>
    <row r="22">
      <c r="A22" s="32" t="inlineStr">
        <is>
          <t>Devin · Max</t>
        </is>
      </c>
      <c r="B22" s="32" t="inlineStr">
        <is>
          <t>Coding plan</t>
        </is>
      </c>
      <c r="C22" s="32" t="inlineStr">
        <is>
          <t>Cognition</t>
        </is>
      </c>
      <c r="D22" s="32" t="inlineStr">
        <is>
          <t>Devin</t>
        </is>
      </c>
      <c r="E22" s="32" t="inlineStr">
        <is>
          <t>Max</t>
        </is>
      </c>
      <c r="F22" s="33" t="n">
        <v>200</v>
      </c>
      <c r="G22" s="37" t="inlineStr">
        <is>
          <t>unknown</t>
        </is>
      </c>
      <c r="H22" s="32" t="inlineStr">
        <is>
          <t>per seat / mo</t>
        </is>
      </c>
      <c r="I22" s="34" t="inlineStr">
        <is>
          <t>'Significantly higher' weekly quota than Pro, no daily cap; size not published</t>
        </is>
      </c>
      <c r="J22" s="32" t="inlineStr">
        <is>
          <t>Weekly (calendar date)</t>
        </is>
      </c>
      <c r="K22" s="32" t="inlineStr">
        <is>
          <t>open</t>
        </is>
      </c>
      <c r="L22" s="35" t="inlineStr">
        <is>
          <t>https://docs.devin.ai/admin/billing/self-serve</t>
        </is>
      </c>
      <c r="M22" s="36" t="n">
        <v>46318</v>
      </c>
      <c r="N22" s="37" t="inlineStr">
        <is>
          <t>unknown</t>
        </is>
      </c>
      <c r="O22" s="37" t="inlineStr">
        <is>
          <t>unknown</t>
        </is>
      </c>
      <c r="P22" s="32" t="inlineStr">
        <is>
          <t>none listed</t>
        </is>
      </c>
      <c r="Q22" s="37" t="inlineStr">
        <is>
          <t>n/a</t>
        </is>
      </c>
      <c r="R22" s="34" t="inlineStr">
        <is>
          <t>Daily cap removed 2026-04-06. Extra usage at API list prices. Up to 10 concurrent cloud sessions. Windsurf's Mar 2026 estimate (when Max still had a daily window): 42–170 Premium Plus messages/day.</t>
        </is>
      </c>
    </row>
    <row r="23">
      <c r="A23" s="32" t="inlineStr">
        <is>
          <t>Devin · Teams (full seat)</t>
        </is>
      </c>
      <c r="B23" s="32" t="inlineStr">
        <is>
          <t>Coding plan</t>
        </is>
      </c>
      <c r="C23" s="32" t="inlineStr">
        <is>
          <t>Cognition</t>
        </is>
      </c>
      <c r="D23" s="32" t="inlineStr">
        <is>
          <t>Devin</t>
        </is>
      </c>
      <c r="E23" s="32" t="inlineStr">
        <is>
          <t>Teams (full seat)</t>
        </is>
      </c>
      <c r="F23" s="33" t="n">
        <v>40</v>
      </c>
      <c r="G23" s="37" t="inlineStr">
        <is>
          <t>unknown</t>
        </is>
      </c>
      <c r="H23" s="32" t="inlineStr">
        <is>
          <t>per seat / mo</t>
        </is>
      </c>
      <c r="I23" s="34" t="inlineStr">
        <is>
          <t>Pro-equivalent daily + weekly quota per full seat; on-demand credits shared by the team</t>
        </is>
      </c>
      <c r="J23" s="32" t="inlineStr">
        <is>
          <t>Daily + weekly (calendar date)</t>
        </is>
      </c>
      <c r="K23" s="32" t="inlineStr">
        <is>
          <t>open</t>
        </is>
      </c>
      <c r="L23" s="35" t="inlineStr">
        <is>
          <t>https://docs.devin.ai/admin/billing/self-serve</t>
        </is>
      </c>
      <c r="M23" s="36" t="n">
        <v>46318</v>
      </c>
      <c r="N23" s="37" t="inlineStr">
        <is>
          <t>unknown</t>
        </is>
      </c>
      <c r="O23" s="37" t="inlineStr">
        <is>
          <t>unknown</t>
        </is>
      </c>
      <c r="P23" s="32" t="inlineStr">
        <is>
          <t>none listed</t>
        </is>
      </c>
      <c r="Q23" s="37" t="inlineStr">
        <is>
          <t>n/a</t>
        </is>
      </c>
      <c r="R23" s="34" t="inlineStr">
        <is>
          <t>$80/month team minimum (two full seats, or the rest paid as prepaid credits). Up to 200 users. Free flex seats draw only from shared credits and don't include Devin Desktop. Unlimited concurrent sessions.</t>
        </is>
      </c>
    </row>
    <row r="24">
      <c r="A24" s="32" t="inlineStr">
        <is>
          <t>Devin · Windsurf Pro (legacy $15) (closed to new)</t>
        </is>
      </c>
      <c r="B24" s="32" t="inlineStr">
        <is>
          <t>Coding plan</t>
        </is>
      </c>
      <c r="C24" s="32" t="inlineStr">
        <is>
          <t>Cognition</t>
        </is>
      </c>
      <c r="D24" s="32" t="inlineStr">
        <is>
          <t>Devin</t>
        </is>
      </c>
      <c r="E24" s="32" t="inlineStr">
        <is>
          <t>Windsurf Pro (legacy $15)</t>
        </is>
      </c>
      <c r="F24" s="33" t="n">
        <v>15</v>
      </c>
      <c r="G24" s="37" t="inlineStr">
        <is>
          <t>unknown</t>
        </is>
      </c>
      <c r="H24" s="32" t="inlineStr">
        <is>
          <t>per seat / mo</t>
        </is>
      </c>
      <c r="I24" s="34" t="inlineStr">
        <is>
          <t>Same quota system as Pro</t>
        </is>
      </c>
      <c r="J24" s="32" t="inlineStr">
        <is>
          <t>Daily + weekly (calendar date)</t>
        </is>
      </c>
      <c r="K24" s="32" t="inlineStr">
        <is>
          <t>closed</t>
        </is>
      </c>
      <c r="L24" s="35" t="inlineStr">
        <is>
          <t>https://docs.devin.ai/desktop/accounts/quota</t>
        </is>
      </c>
      <c r="M24" s="36" t="n">
        <v>46318</v>
      </c>
      <c r="N24" s="37" t="inlineStr">
        <is>
          <t>unknown</t>
        </is>
      </c>
      <c r="O24" s="37" t="inlineStr">
        <is>
          <t>unknown</t>
        </is>
      </c>
      <c r="P24" s="32" t="inlineStr">
        <is>
          <t>none listed</t>
        </is>
      </c>
      <c r="Q24" s="37" t="inlineStr">
        <is>
          <t>n/a</t>
        </is>
      </c>
      <c r="R24" s="34" t="inlineStr">
        <is>
          <t>Existing Windsurf Pro subscribers keep $15/mo indefinitely since the 2026-03-19 switch to quotas. Not sold to new users.</t>
        </is>
      </c>
    </row>
    <row r="25">
      <c r="A25" s="32" t="inlineStr">
        <is>
          <t>Devin · Windsurf Teams (legacy $30/seat) (closed to new)</t>
        </is>
      </c>
      <c r="B25" s="32" t="inlineStr">
        <is>
          <t>Coding plan</t>
        </is>
      </c>
      <c r="C25" s="32" t="inlineStr">
        <is>
          <t>Cognition</t>
        </is>
      </c>
      <c r="D25" s="32" t="inlineStr">
        <is>
          <t>Devin</t>
        </is>
      </c>
      <c r="E25" s="32" t="inlineStr">
        <is>
          <t>Windsurf Teams (legacy $30/seat)</t>
        </is>
      </c>
      <c r="F25" s="33" t="n">
        <v>30</v>
      </c>
      <c r="G25" s="37" t="inlineStr">
        <is>
          <t>unknown</t>
        </is>
      </c>
      <c r="H25" s="32" t="inlineStr">
        <is>
          <t>per seat / mo</t>
        </is>
      </c>
      <c r="I25" s="34" t="inlineStr">
        <is>
          <t>Same quota system as Teams</t>
        </is>
      </c>
      <c r="J25" s="32" t="inlineStr">
        <is>
          <t>Daily + weekly (calendar date)</t>
        </is>
      </c>
      <c r="K25" s="32" t="inlineStr">
        <is>
          <t>closed</t>
        </is>
      </c>
      <c r="L25" s="35" t="inlineStr">
        <is>
          <t>https://docs.devin.ai/desktop/accounts/quota</t>
        </is>
      </c>
      <c r="M25" s="36" t="n">
        <v>46318</v>
      </c>
      <c r="N25" s="37" t="inlineStr">
        <is>
          <t>unknown</t>
        </is>
      </c>
      <c r="O25" s="37" t="inlineStr">
        <is>
          <t>unknown</t>
        </is>
      </c>
      <c r="P25" s="32" t="inlineStr">
        <is>
          <t>none listed</t>
        </is>
      </c>
      <c r="Q25" s="37" t="inlineStr">
        <is>
          <t>n/a</t>
        </is>
      </c>
      <c r="R25" s="34" t="inlineStr">
        <is>
          <t>Existing Windsurf Teams subscribers keep $30 per Developer seat indefinitely. Not sold to new users.</t>
        </is>
      </c>
    </row>
    <row r="26">
      <c r="A26" s="32" t="inlineStr">
        <is>
          <t>Copilot · Free</t>
        </is>
      </c>
      <c r="B26" s="32" t="inlineStr">
        <is>
          <t>Coding plan</t>
        </is>
      </c>
      <c r="C26" s="32" t="inlineStr">
        <is>
          <t>GitHub</t>
        </is>
      </c>
      <c r="D26" s="32" t="inlineStr">
        <is>
          <t>Copilot</t>
        </is>
      </c>
      <c r="E26" s="32" t="inlineStr">
        <is>
          <t>Free</t>
        </is>
      </c>
      <c r="F26" s="33" t="n">
        <v>0</v>
      </c>
      <c r="G26" s="33" t="n">
        <v>0</v>
      </c>
      <c r="H26" s="32" t="inlineStr">
        <is>
          <t>per seat / mo</t>
        </is>
      </c>
      <c r="I26" s="34" t="inlineStr">
        <is>
          <t>Allowance of AI credits (amount not stated); 2,000 completions/month</t>
        </is>
      </c>
      <c r="J26" s="32" t="inlineStr">
        <is>
          <t>Monthly</t>
        </is>
      </c>
      <c r="K26" s="32" t="inlineStr">
        <is>
          <t>open</t>
        </is>
      </c>
      <c r="L26" s="35" t="inlineStr">
        <is>
          <t>https://docs.github.com/en/copilot/get-started/plans</t>
        </is>
      </c>
      <c r="M26" s="36" t="n">
        <v>46318</v>
      </c>
      <c r="N26" s="37" t="inlineStr">
        <is>
          <t>unknown</t>
        </is>
      </c>
      <c r="O26" s="37" t="inlineStr">
        <is>
          <t>unknown</t>
        </is>
      </c>
      <c r="P26" s="32" t="inlineStr">
        <is>
          <t>Copilot · Pro</t>
        </is>
      </c>
      <c r="Q26" s="33" t="n">
        <v>10</v>
      </c>
      <c r="R26" s="34" t="inlineStr"/>
    </row>
    <row r="27">
      <c r="A27" s="32" t="inlineStr">
        <is>
          <t>Copilot · Pro</t>
        </is>
      </c>
      <c r="B27" s="32" t="inlineStr">
        <is>
          <t>Coding plan</t>
        </is>
      </c>
      <c r="C27" s="32" t="inlineStr">
        <is>
          <t>GitHub</t>
        </is>
      </c>
      <c r="D27" s="32" t="inlineStr">
        <is>
          <t>Copilot</t>
        </is>
      </c>
      <c r="E27" s="32" t="inlineStr">
        <is>
          <t>Pro</t>
        </is>
      </c>
      <c r="F27" s="33" t="n">
        <v>10</v>
      </c>
      <c r="G27" s="37" t="inlineStr">
        <is>
          <t>unknown</t>
        </is>
      </c>
      <c r="H27" s="32" t="inlineStr">
        <is>
          <t>per seat / mo</t>
        </is>
      </c>
      <c r="I27" s="34" t="inlineStr">
        <is>
          <t>1,000 base + 500 flex = 1,500 AI credits/mo (1 credit=$0.01); unlimited completions</t>
        </is>
      </c>
      <c r="J27" s="32" t="inlineStr">
        <is>
          <t>Monthly</t>
        </is>
      </c>
      <c r="K27" s="32" t="inlineStr">
        <is>
          <t>open</t>
        </is>
      </c>
      <c r="L27" s="35" t="inlineStr">
        <is>
          <t>https://docs.github.com/en/copilot/get-started/plans</t>
        </is>
      </c>
      <c r="M27" s="36" t="n">
        <v>46318</v>
      </c>
      <c r="N27" s="40" t="n">
        <v>15</v>
      </c>
      <c r="O27" s="40" t="n">
        <v>15</v>
      </c>
      <c r="P27" s="32" t="inlineStr">
        <is>
          <t>Copilot · Pro+</t>
        </is>
      </c>
      <c r="Q27" s="33" t="n">
        <v>39</v>
      </c>
      <c r="R27" s="34" t="inlineStr"/>
    </row>
    <row r="28">
      <c r="A28" s="32" t="inlineStr">
        <is>
          <t>Copilot · Pro+</t>
        </is>
      </c>
      <c r="B28" s="32" t="inlineStr">
        <is>
          <t>Coding plan</t>
        </is>
      </c>
      <c r="C28" s="32" t="inlineStr">
        <is>
          <t>GitHub</t>
        </is>
      </c>
      <c r="D28" s="32" t="inlineStr">
        <is>
          <t>Copilot</t>
        </is>
      </c>
      <c r="E28" s="32" t="inlineStr">
        <is>
          <t>Pro+</t>
        </is>
      </c>
      <c r="F28" s="33" t="n">
        <v>39</v>
      </c>
      <c r="G28" s="37" t="inlineStr">
        <is>
          <t>unknown</t>
        </is>
      </c>
      <c r="H28" s="32" t="inlineStr">
        <is>
          <t>per seat / mo</t>
        </is>
      </c>
      <c r="I28" s="34" t="inlineStr">
        <is>
          <t>3,900 base + 3,100 flex = 7,000 AI credits/mo; unlimited completions</t>
        </is>
      </c>
      <c r="J28" s="32" t="inlineStr">
        <is>
          <t>Monthly</t>
        </is>
      </c>
      <c r="K28" s="32" t="inlineStr">
        <is>
          <t>open</t>
        </is>
      </c>
      <c r="L28" s="35" t="inlineStr">
        <is>
          <t>https://docs.github.com/en/copilot/get-started/plans</t>
        </is>
      </c>
      <c r="M28" s="36" t="n">
        <v>46318</v>
      </c>
      <c r="N28" s="40" t="n">
        <v>70</v>
      </c>
      <c r="O28" s="40" t="n">
        <v>70</v>
      </c>
      <c r="P28" s="32" t="inlineStr">
        <is>
          <t>Copilot · Max</t>
        </is>
      </c>
      <c r="Q28" s="33" t="n">
        <v>100</v>
      </c>
      <c r="R28" s="34" t="inlineStr"/>
    </row>
    <row r="29">
      <c r="A29" s="32" t="inlineStr">
        <is>
          <t>Copilot · Max</t>
        </is>
      </c>
      <c r="B29" s="32" t="inlineStr">
        <is>
          <t>Coding plan</t>
        </is>
      </c>
      <c r="C29" s="32" t="inlineStr">
        <is>
          <t>GitHub</t>
        </is>
      </c>
      <c r="D29" s="32" t="inlineStr">
        <is>
          <t>Copilot</t>
        </is>
      </c>
      <c r="E29" s="32" t="inlineStr">
        <is>
          <t>Max</t>
        </is>
      </c>
      <c r="F29" s="33" t="n">
        <v>100</v>
      </c>
      <c r="G29" s="37" t="inlineStr">
        <is>
          <t>unknown</t>
        </is>
      </c>
      <c r="H29" s="32" t="inlineStr">
        <is>
          <t>per seat / mo</t>
        </is>
      </c>
      <c r="I29" s="34" t="inlineStr">
        <is>
          <t>10,000 base + 10,000 flex = 20,000 AI credits/mo</t>
        </is>
      </c>
      <c r="J29" s="32" t="inlineStr">
        <is>
          <t>Monthly</t>
        </is>
      </c>
      <c r="K29" s="32" t="inlineStr">
        <is>
          <t>open</t>
        </is>
      </c>
      <c r="L29" s="35" t="inlineStr">
        <is>
          <t>https://docs.github.com/en/copilot/get-started/plans</t>
        </is>
      </c>
      <c r="M29" s="36" t="n">
        <v>46318</v>
      </c>
      <c r="N29" s="40" t="n">
        <v>200</v>
      </c>
      <c r="O29" s="40" t="n">
        <v>200</v>
      </c>
      <c r="P29" s="32" t="inlineStr">
        <is>
          <t>none listed</t>
        </is>
      </c>
      <c r="Q29" s="37" t="inlineStr">
        <is>
          <t>n/a</t>
        </is>
      </c>
      <c r="R29" s="34" t="inlineStr"/>
    </row>
    <row r="30">
      <c r="A30" s="32" t="inlineStr">
        <is>
          <t>Copilot · Business</t>
        </is>
      </c>
      <c r="B30" s="32" t="inlineStr">
        <is>
          <t>Coding plan</t>
        </is>
      </c>
      <c r="C30" s="32" t="inlineStr">
        <is>
          <t>GitHub</t>
        </is>
      </c>
      <c r="D30" s="32" t="inlineStr">
        <is>
          <t>Copilot</t>
        </is>
      </c>
      <c r="E30" s="32" t="inlineStr">
        <is>
          <t>Business</t>
        </is>
      </c>
      <c r="F30" s="33" t="n">
        <v>19</v>
      </c>
      <c r="G30" s="37" t="inlineStr">
        <is>
          <t>unknown</t>
        </is>
      </c>
      <c r="H30" s="32" t="inlineStr">
        <is>
          <t>per seat / mo</t>
        </is>
      </c>
      <c r="I30" s="34" t="inlineStr">
        <is>
          <t>1,900 AI credits/user/mo pooled; overage $0.01/credit</t>
        </is>
      </c>
      <c r="J30" s="32" t="inlineStr">
        <is>
          <t>Monthly</t>
        </is>
      </c>
      <c r="K30" s="32" t="inlineStr">
        <is>
          <t>open</t>
        </is>
      </c>
      <c r="L30" s="35" t="inlineStr">
        <is>
          <t>https://docs.github.com/en/copilot/get-started/plans</t>
        </is>
      </c>
      <c r="M30" s="36" t="n">
        <v>46318</v>
      </c>
      <c r="N30" s="40" t="n">
        <v>19</v>
      </c>
      <c r="O30" s="40" t="n">
        <v>19</v>
      </c>
      <c r="P30" s="32" t="inlineStr">
        <is>
          <t>none listed</t>
        </is>
      </c>
      <c r="Q30" s="37" t="inlineStr">
        <is>
          <t>n/a</t>
        </is>
      </c>
      <c r="R30" s="34" t="inlineStr"/>
    </row>
    <row r="31">
      <c r="A31" s="32" t="inlineStr">
        <is>
          <t>Gemini Code Assist / Gemini CLI · Standard (closed to new)</t>
        </is>
      </c>
      <c r="B31" s="32" t="inlineStr">
        <is>
          <t>Coding plan</t>
        </is>
      </c>
      <c r="C31" s="32" t="inlineStr">
        <is>
          <t>Google</t>
        </is>
      </c>
      <c r="D31" s="32" t="inlineStr">
        <is>
          <t>Gemini Code Assist / Gemini CLI</t>
        </is>
      </c>
      <c r="E31" s="32" t="inlineStr">
        <is>
          <t>Standard</t>
        </is>
      </c>
      <c r="F31" s="33" t="n">
        <v>22.8</v>
      </c>
      <c r="G31" s="33" t="n">
        <v>19</v>
      </c>
      <c r="H31" s="32" t="inlineStr">
        <is>
          <t>per seat / mo</t>
        </is>
      </c>
      <c r="I31" s="34" t="inlineStr">
        <is>
          <t>1,500 agent-mode/CLI requests/user/day; 6,000 code requests/day; 960 chat requests/day; 2 req/s</t>
        </is>
      </c>
      <c r="J31" s="32" t="inlineStr">
        <is>
          <t>Daily (Google Cloud quota reset)</t>
        </is>
      </c>
      <c r="K31" s="32" t="inlineStr">
        <is>
          <t>closed</t>
        </is>
      </c>
      <c r="L31" s="35" t="inlineStr">
        <is>
          <t>https://codeassist.google/</t>
        </is>
      </c>
      <c r="M31" s="36" t="n">
        <v>46318</v>
      </c>
      <c r="N31" s="37" t="inlineStr">
        <is>
          <t>unknown</t>
        </is>
      </c>
      <c r="O31" s="37" t="inlineStr">
        <is>
          <t>unknown</t>
        </is>
      </c>
      <c r="P31" s="32" t="inlineStr">
        <is>
          <t>none listed</t>
        </is>
      </c>
      <c r="Q31" s="37" t="inlineStr">
        <is>
          <t>n/a</t>
        </is>
      </c>
      <c r="R31" s="34" t="inlineStr">
        <is>
          <t>$22.80/user/mo monthly; $19/user/mo with upfront annual commitment (codeassist.google). New subscriptions no longer sold since 2026-10-09; existing ones auto-renew through the rest of 2026, auto-renewal ends in 2027 (GCA release notes). Quotas from developers.google.com/gemini-code-assist/resources/quotas.</t>
        </is>
      </c>
    </row>
    <row r="32">
      <c r="A32" s="32" t="inlineStr">
        <is>
          <t>Gemini Code Assist / Gemini CLI · Enterprise (closed to new)</t>
        </is>
      </c>
      <c r="B32" s="32" t="inlineStr">
        <is>
          <t>Coding plan</t>
        </is>
      </c>
      <c r="C32" s="32" t="inlineStr">
        <is>
          <t>Google</t>
        </is>
      </c>
      <c r="D32" s="32" t="inlineStr">
        <is>
          <t>Gemini Code Assist / Gemini CLI</t>
        </is>
      </c>
      <c r="E32" s="32" t="inlineStr">
        <is>
          <t>Enterprise</t>
        </is>
      </c>
      <c r="F32" s="33" t="n">
        <v>54</v>
      </c>
      <c r="G32" s="33" t="n">
        <v>45</v>
      </c>
      <c r="H32" s="32" t="inlineStr">
        <is>
          <t>per seat / mo</t>
        </is>
      </c>
      <c r="I32" s="34" t="inlineStr">
        <is>
          <t>2,000 agent-mode/CLI requests/user/day</t>
        </is>
      </c>
      <c r="J32" s="32" t="inlineStr">
        <is>
          <t>Daily</t>
        </is>
      </c>
      <c r="K32" s="32" t="inlineStr">
        <is>
          <t>closed</t>
        </is>
      </c>
      <c r="L32" s="35" t="inlineStr">
        <is>
          <t>https://codeassist.google/</t>
        </is>
      </c>
      <c r="M32" s="36" t="n">
        <v>46318</v>
      </c>
      <c r="N32" s="37" t="inlineStr">
        <is>
          <t>unknown</t>
        </is>
      </c>
      <c r="O32" s="37" t="inlineStr">
        <is>
          <t>unknown</t>
        </is>
      </c>
      <c r="P32" s="32" t="inlineStr">
        <is>
          <t>none listed</t>
        </is>
      </c>
      <c r="Q32" s="37" t="inlineStr">
        <is>
          <t>n/a</t>
        </is>
      </c>
      <c r="R32" s="34" t="inlineStr">
        <is>
          <t>$54/user/mo monthly; $45/user/mo with upfront annual commitment (codeassist.google). New subscriptions no longer sold since 2026-10-09; existing ones auto-renew through the rest of 2026, auto-renewal ends in 2027 (GCA release notes). Quotas from developers.google.com/gemini-code-assist/resources/quotas.</t>
        </is>
      </c>
    </row>
    <row r="33">
      <c r="A33" s="32" t="inlineStr">
        <is>
          <t>GLM Coding Plan · Lite</t>
        </is>
      </c>
      <c r="B33" s="32" t="inlineStr">
        <is>
          <t>Coding plan</t>
        </is>
      </c>
      <c r="C33" s="32" t="inlineStr">
        <is>
          <t>Z.ai (Zhipu)</t>
        </is>
      </c>
      <c r="D33" s="32" t="inlineStr">
        <is>
          <t>GLM Coding Plan</t>
        </is>
      </c>
      <c r="E33" s="32" t="inlineStr">
        <is>
          <t>Lite</t>
        </is>
      </c>
      <c r="F33" s="33" t="n">
        <v>18</v>
      </c>
      <c r="G33" s="33" t="n">
        <v>12.6</v>
      </c>
      <c r="H33" s="32" t="inlineStr">
        <is>
          <t>per seat / mo</t>
        </is>
      </c>
      <c r="I33" s="34" t="inlineStr">
        <is>
          <t>10,000 credits per week + 2,000 per 5 hours. Credits = tokens x model multiplier (GLM-5.3 per 10k tokens: input 6.9, cached 1.7, output 24 credits). Off-peak usage costs 50% of the credits; peak is Mon-Fri 14:00-18:00 UTC+8 (23:00-03:00 PT), weekends are off-peak all day.</t>
        </is>
      </c>
      <c r="J33" s="32" t="inlineStr">
        <is>
          <t>Rolling 5-hour + weekly (7 days from subscription)</t>
        </is>
      </c>
      <c r="K33" s="32" t="inlineStr">
        <is>
          <t>open</t>
        </is>
      </c>
      <c r="L33" s="35" t="inlineStr">
        <is>
          <t>https://z.ai/subscribe</t>
        </is>
      </c>
      <c r="M33" s="36" t="n">
        <v>46318</v>
      </c>
      <c r="N33" s="40" t="n">
        <v>71</v>
      </c>
      <c r="O33" s="40" t="n">
        <v>151</v>
      </c>
      <c r="P33" s="32" t="inlineStr">
        <is>
          <t>GLM Coding Plan · Pro</t>
        </is>
      </c>
      <c r="Q33" s="33" t="n">
        <v>80</v>
      </c>
      <c r="R33" s="34" t="inlineStr">
        <is>
          <t>$14.4/mo billed quarterly, $12.6/mo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row>
    <row r="34">
      <c r="A34" s="32" t="inlineStr">
        <is>
          <t>GLM Coding Plan · Pro</t>
        </is>
      </c>
      <c r="B34" s="32" t="inlineStr">
        <is>
          <t>Coding plan</t>
        </is>
      </c>
      <c r="C34" s="32" t="inlineStr">
        <is>
          <t>Z.ai (Zhipu)</t>
        </is>
      </c>
      <c r="D34" s="32" t="inlineStr">
        <is>
          <t>GLM Coding Plan</t>
        </is>
      </c>
      <c r="E34" s="32" t="inlineStr">
        <is>
          <t>Pro</t>
        </is>
      </c>
      <c r="F34" s="33" t="n">
        <v>80</v>
      </c>
      <c r="G34" s="33" t="n">
        <v>56</v>
      </c>
      <c r="H34" s="32" t="inlineStr">
        <is>
          <t>per seat / mo</t>
        </is>
      </c>
      <c r="I34" s="34" t="inlineStr">
        <is>
          <t>60,000 credits per week + 12,000 per 5 hours (6x Lite). Credits = tokens x model multiplier (GLM-5.3 per 10k tokens: input 6.9, cached 1.7, output 24 credits). Off-peak usage costs 50% of the credits; peak is Mon-Fri 14:00-18:00 UTC+8 (23:00-03:00 PT), weekends are off-peak all day.</t>
        </is>
      </c>
      <c r="J34" s="32" t="inlineStr">
        <is>
          <t>Rolling 5-hour + weekly (7 days from subscription)</t>
        </is>
      </c>
      <c r="K34" s="32" t="inlineStr">
        <is>
          <t>open</t>
        </is>
      </c>
      <c r="L34" s="35" t="inlineStr">
        <is>
          <t>https://z.ai/subscribe</t>
        </is>
      </c>
      <c r="M34" s="36" t="n">
        <v>46318</v>
      </c>
      <c r="N34" s="40" t="n">
        <v>425</v>
      </c>
      <c r="O34" s="40" t="n">
        <v>907</v>
      </c>
      <c r="P34" s="32" t="inlineStr">
        <is>
          <t>GLM Coding Plan · Max</t>
        </is>
      </c>
      <c r="Q34" s="33" t="n">
        <v>168</v>
      </c>
      <c r="R34" s="34" t="inlineStr">
        <is>
          <t>$64/mo billed quarterly, $56/mo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row>
    <row r="35">
      <c r="A35" s="32" t="inlineStr">
        <is>
          <t>GLM Coding Plan · Max</t>
        </is>
      </c>
      <c r="B35" s="32" t="inlineStr">
        <is>
          <t>Coding plan</t>
        </is>
      </c>
      <c r="C35" s="32" t="inlineStr">
        <is>
          <t>Z.ai (Zhipu)</t>
        </is>
      </c>
      <c r="D35" s="32" t="inlineStr">
        <is>
          <t>GLM Coding Plan</t>
        </is>
      </c>
      <c r="E35" s="32" t="inlineStr">
        <is>
          <t>Max</t>
        </is>
      </c>
      <c r="F35" s="33" t="n">
        <v>168</v>
      </c>
      <c r="G35" s="33" t="n">
        <v>117.6</v>
      </c>
      <c r="H35" s="32" t="inlineStr">
        <is>
          <t>per seat / mo</t>
        </is>
      </c>
      <c r="I35" s="34" t="inlineStr">
        <is>
          <t>140,000 credits per week + 28,000 per 5 hours (14x Lite). Credits = tokens x model multiplier (GLM-5.3 per 10k tokens: input 6.9, cached 1.7, output 24 credits). Off-peak usage costs 50% of the credits; peak is Mon-Fri 14:00-18:00 UTC+8 (23:00-03:00 PT), weekends are off-peak all day.</t>
        </is>
      </c>
      <c r="J35" s="32" t="inlineStr">
        <is>
          <t>Rolling 5-hour + weekly (7 days from subscription)</t>
        </is>
      </c>
      <c r="K35" s="32" t="inlineStr">
        <is>
          <t>open</t>
        </is>
      </c>
      <c r="L35" s="35" t="inlineStr">
        <is>
          <t>https://z.ai/subscribe</t>
        </is>
      </c>
      <c r="M35" s="36" t="n">
        <v>46318</v>
      </c>
      <c r="N35" s="40" t="n">
        <v>992</v>
      </c>
      <c r="O35" s="40" t="n">
        <v>2117</v>
      </c>
      <c r="P35" s="32" t="inlineStr">
        <is>
          <t>none listed</t>
        </is>
      </c>
      <c r="Q35" s="37" t="inlineStr">
        <is>
          <t>n/a</t>
        </is>
      </c>
      <c r="R35" s="34" t="inlineStr">
        <is>
          <t>$134.4/mo billed quarterly, $117.6/mo billed yearly. Quarterly billing 20% off, yearly 30% off. Credits system since 2026-07-30; legacy V1/V2 prompt-based plans still renew for existing subscribers. Non-refundable. Works in Claude Code, Codex, OpenCode, Cline, Kilo Code and 20+ other agent tools (Anthropic-compatible endpoint).</t>
        </is>
      </c>
    </row>
    <row r="36">
      <c r="A36" s="32" t="inlineStr">
        <is>
          <t>Kimi Code · Plus</t>
        </is>
      </c>
      <c r="B36" s="32" t="inlineStr">
        <is>
          <t>Coding plan</t>
        </is>
      </c>
      <c r="C36" s="32" t="inlineStr">
        <is>
          <t>Moonshot AI</t>
        </is>
      </c>
      <c r="D36" s="32" t="inlineStr">
        <is>
          <t>Kimi Code</t>
        </is>
      </c>
      <c r="E36" s="32" t="inlineStr">
        <is>
          <t>Plus</t>
        </is>
      </c>
      <c r="F36" s="33" t="n">
        <v>19</v>
      </c>
      <c r="G36" s="33" t="n">
        <v>15</v>
      </c>
      <c r="H36" s="32" t="inlineStr">
        <is>
          <t>per seat / mo</t>
        </is>
      </c>
      <c r="I36" s="34" t="inlineStr">
        <is>
          <t>Rolling 5-hour usage limit (no weekly limit on new plans) plus a monthly credit pool shared with all Kimi features (Agent, Kimi Work, Claw). Token/request caps not published. K3.1 Pro and K3 included; no 1M context on them, no Highspeed.</t>
        </is>
      </c>
      <c r="J36" s="32" t="inlineStr">
        <is>
          <t>Rolling 5-hour + monthly credit pool refresh</t>
        </is>
      </c>
      <c r="K36" s="32" t="inlineStr">
        <is>
          <t>open</t>
        </is>
      </c>
      <c r="L36" s="35" t="inlineStr">
        <is>
          <t>https://www.kimi.com/code/docs/en/kimi-code/models</t>
        </is>
      </c>
      <c r="M36" s="36" t="n">
        <v>46318</v>
      </c>
      <c r="N36" s="37" t="inlineStr">
        <is>
          <t>unknown</t>
        </is>
      </c>
      <c r="O36" s="37" t="inlineStr">
        <is>
          <t>unknown</t>
        </is>
      </c>
      <c r="P36" s="32" t="inlineStr">
        <is>
          <t>Kimi Code · Pro</t>
        </is>
      </c>
      <c r="Q36" s="33" t="n">
        <v>39</v>
      </c>
      <c r="R36" s="34" t="inlineStr">
        <is>
          <t>$180/yr billed annually. China SKU ¥99/mo (separate price, not a conversion). Go tier (China only) excludes Kimi Code. Legacy plans (Andante to Allegro) keep 5-hour + weekly limits. All devices and API keys share one quota; works in Kimi Code CLI, VS Code, Claude Code, OpenCode.</t>
        </is>
      </c>
    </row>
    <row r="37">
      <c r="A37" s="32" t="inlineStr">
        <is>
          <t>Kimi Code · Pro</t>
        </is>
      </c>
      <c r="B37" s="32" t="inlineStr">
        <is>
          <t>Coding plan</t>
        </is>
      </c>
      <c r="C37" s="32" t="inlineStr">
        <is>
          <t>Moonshot AI</t>
        </is>
      </c>
      <c r="D37" s="32" t="inlineStr">
        <is>
          <t>Kimi Code</t>
        </is>
      </c>
      <c r="E37" s="32" t="inlineStr">
        <is>
          <t>Pro</t>
        </is>
      </c>
      <c r="F37" s="33" t="n">
        <v>39</v>
      </c>
      <c r="G37" s="33" t="n">
        <v>31</v>
      </c>
      <c r="H37" s="32" t="inlineStr">
        <is>
          <t>per seat / mo</t>
        </is>
      </c>
      <c r="I37" s="34" t="inlineStr">
        <is>
          <t>Rolling 5-hour usage limit (no weekly limit on new plans) plus a monthly credit pool shared with all Kimi features (Agent, Kimi Work, Claw). Token/request caps not published. K3.1 Pro and K3 with 1M context + Highspeed. Highspeed uses 2× quota.</t>
        </is>
      </c>
      <c r="J37" s="32" t="inlineStr">
        <is>
          <t>Rolling 5-hour + monthly credit pool refresh</t>
        </is>
      </c>
      <c r="K37" s="32" t="inlineStr">
        <is>
          <t>open</t>
        </is>
      </c>
      <c r="L37" s="35" t="inlineStr">
        <is>
          <t>https://www.kimi.com/code/docs/en/kimi-code/models</t>
        </is>
      </c>
      <c r="M37" s="36" t="n">
        <v>46318</v>
      </c>
      <c r="N37" s="37" t="inlineStr">
        <is>
          <t>unknown</t>
        </is>
      </c>
      <c r="O37" s="37" t="inlineStr">
        <is>
          <t>unknown</t>
        </is>
      </c>
      <c r="P37" s="32" t="inlineStr">
        <is>
          <t>Kimi Code · Max</t>
        </is>
      </c>
      <c r="Q37" s="33" t="n">
        <v>99</v>
      </c>
      <c r="R37" s="34" t="inlineStr">
        <is>
          <t>$372/yr billed annually. China SKU ¥199/mo (separate price, not a conversion). Go tier (China only) excludes Kimi Code. Legacy plans (Andante to Allegro) keep 5-hour + weekly limits. All devices and API keys share one quota; works in Kimi Code CLI, VS Code, Claude Code, OpenCode.</t>
        </is>
      </c>
    </row>
    <row r="38">
      <c r="A38" s="32" t="inlineStr">
        <is>
          <t>Kimi Code · Max</t>
        </is>
      </c>
      <c r="B38" s="32" t="inlineStr">
        <is>
          <t>Coding plan</t>
        </is>
      </c>
      <c r="C38" s="32" t="inlineStr">
        <is>
          <t>Moonshot AI</t>
        </is>
      </c>
      <c r="D38" s="32" t="inlineStr">
        <is>
          <t>Kimi Code</t>
        </is>
      </c>
      <c r="E38" s="32" t="inlineStr">
        <is>
          <t>Max</t>
        </is>
      </c>
      <c r="F38" s="33" t="n">
        <v>99</v>
      </c>
      <c r="G38" s="33" t="n">
        <v>79</v>
      </c>
      <c r="H38" s="32" t="inlineStr">
        <is>
          <t>per seat / mo</t>
        </is>
      </c>
      <c r="I38" s="34" t="inlineStr">
        <is>
          <t>Rolling 5-hour usage limit (no weekly limit on new plans) plus a monthly credit pool shared with all Kimi features (Agent, Kimi Work, Claw). Token/request caps not published. K3.1 Pro and K3 with 1M context + Highspeed. Highspeed uses 2× quota. Larger credit pool than Pro (size not published).</t>
        </is>
      </c>
      <c r="J38" s="32" t="inlineStr">
        <is>
          <t>Rolling 5-hour + monthly credit pool refresh</t>
        </is>
      </c>
      <c r="K38" s="32" t="inlineStr">
        <is>
          <t>open</t>
        </is>
      </c>
      <c r="L38" s="35" t="inlineStr">
        <is>
          <t>https://www.kimi.com/code/docs/en/kimi-code/models</t>
        </is>
      </c>
      <c r="M38" s="36" t="n">
        <v>46318</v>
      </c>
      <c r="N38" s="37" t="inlineStr">
        <is>
          <t>unknown</t>
        </is>
      </c>
      <c r="O38" s="37" t="inlineStr">
        <is>
          <t>unknown</t>
        </is>
      </c>
      <c r="P38" s="32" t="inlineStr">
        <is>
          <t>Kimi Code · Ultra</t>
        </is>
      </c>
      <c r="Q38" s="33" t="n">
        <v>199</v>
      </c>
      <c r="R38" s="34" t="inlineStr">
        <is>
          <t>$948/yr billed annually. China SKU ¥699/mo (separate price, not a conversion). Go tier (China only) excludes Kimi Code. Legacy plans (Andante to Allegro) keep 5-hour + weekly limits. All devices and API keys share one quota; works in Kimi Code CLI, VS Code, Claude Code, OpenCode.</t>
        </is>
      </c>
    </row>
    <row r="39">
      <c r="A39" s="32" t="inlineStr">
        <is>
          <t>Kimi Code · Ultra</t>
        </is>
      </c>
      <c r="B39" s="32" t="inlineStr">
        <is>
          <t>Coding plan</t>
        </is>
      </c>
      <c r="C39" s="32" t="inlineStr">
        <is>
          <t>Moonshot AI</t>
        </is>
      </c>
      <c r="D39" s="32" t="inlineStr">
        <is>
          <t>Kimi Code</t>
        </is>
      </c>
      <c r="E39" s="32" t="inlineStr">
        <is>
          <t>Ultra</t>
        </is>
      </c>
      <c r="F39" s="33" t="n">
        <v>199</v>
      </c>
      <c r="G39" s="33" t="n">
        <v>159</v>
      </c>
      <c r="H39" s="32" t="inlineStr">
        <is>
          <t>per seat / mo</t>
        </is>
      </c>
      <c r="I39" s="34" t="inlineStr">
        <is>
          <t>Rolling 5-hour usage limit (no weekly limit on new plans) plus a monthly credit pool shared with all Kimi features (Agent, Kimi Work, Claw). Token/request caps not published. K3.1 Pro and K3 with 1M context + Highspeed. Highspeed uses 2× quota. Largest credit pool (size not published).</t>
        </is>
      </c>
      <c r="J39" s="32" t="inlineStr">
        <is>
          <t>Rolling 5-hour + monthly credit pool refresh</t>
        </is>
      </c>
      <c r="K39" s="32" t="inlineStr">
        <is>
          <t>open</t>
        </is>
      </c>
      <c r="L39" s="35" t="inlineStr">
        <is>
          <t>https://www.kimi.com/code/docs/en/kimi-code/models</t>
        </is>
      </c>
      <c r="M39" s="36" t="n">
        <v>46318</v>
      </c>
      <c r="N39" s="37" t="inlineStr">
        <is>
          <t>unknown</t>
        </is>
      </c>
      <c r="O39" s="37" t="inlineStr">
        <is>
          <t>unknown</t>
        </is>
      </c>
      <c r="P39" s="32" t="inlineStr">
        <is>
          <t>none listed</t>
        </is>
      </c>
      <c r="Q39" s="37" t="inlineStr">
        <is>
          <t>n/a</t>
        </is>
      </c>
      <c r="R39" s="34" t="inlineStr">
        <is>
          <t>$1,908/yr billed annually. China SKU ¥1,399/mo (separate price, not a conversion). Go tier (China only) excludes Kimi Code. Legacy plans (Andante to Allegro) keep 5-hour + weekly limits. All devices and API keys share one quota; works in Kimi Code CLI, VS Code, Claude Code, OpenCode.</t>
        </is>
      </c>
    </row>
    <row r="40">
      <c r="A40" s="32" t="inlineStr">
        <is>
          <t>MiniMax M Plan · Go</t>
        </is>
      </c>
      <c r="B40" s="32" t="inlineStr">
        <is>
          <t>Coding plan</t>
        </is>
      </c>
      <c r="C40" s="32" t="inlineStr">
        <is>
          <t>MiniMax</t>
        </is>
      </c>
      <c r="D40" s="32" t="inlineStr">
        <is>
          <t>MiniMax M Plan</t>
        </is>
      </c>
      <c r="E40" s="32" t="inlineStr">
        <is>
          <t>Go</t>
        </is>
      </c>
      <c r="F40" s="33" t="n">
        <v>22</v>
      </c>
      <c r="G40" s="33" t="n">
        <v>18.33</v>
      </c>
      <c r="H40" s="32" t="inlineStr">
        <is>
          <t>per seat / mo</t>
        </is>
      </c>
      <c r="I40" s="34" t="inlineStr">
        <is>
          <t>1x (baseline). No video model. 5-hour window + weekly window; text, image, audio and video share one quota. Absolute size not published.</t>
        </is>
      </c>
      <c r="J40" s="32" t="inlineStr">
        <is>
          <t>Fixed 5-hour window + 7-day window, each starting at first use</t>
        </is>
      </c>
      <c r="K40" s="32" t="inlineStr">
        <is>
          <t>open</t>
        </is>
      </c>
      <c r="L40" s="35" t="inlineStr">
        <is>
          <t>https://platform.minimax.io/docs/m-plan/intro</t>
        </is>
      </c>
      <c r="M40" s="36" t="n">
        <v>46318</v>
      </c>
      <c r="N40" s="40" t="n">
        <v>131</v>
      </c>
      <c r="O40" s="40" t="n">
        <v>178</v>
      </c>
      <c r="P40" s="32" t="inlineStr">
        <is>
          <t>MiniMax M Plan · Explore</t>
        </is>
      </c>
      <c r="Q40" s="33" t="n">
        <v>55</v>
      </c>
      <c r="R40" s="34" t="inlineStr">
        <is>
          <t>Annual = 10 months' price ($220/yr). M Plan replaced Token Plan (Plus/Max/Ultra) for new buyers; MiniMax says text limits are unchanged. Works in MiniMax Code, Claude Code, Codex, Cursor, OpenCode via a Subscription Key. Credit packs cover overflow.</t>
        </is>
      </c>
    </row>
    <row r="41">
      <c r="A41" s="32" t="inlineStr">
        <is>
          <t>MiniMax M Plan · Explore</t>
        </is>
      </c>
      <c r="B41" s="32" t="inlineStr">
        <is>
          <t>Coding plan</t>
        </is>
      </c>
      <c r="C41" s="32" t="inlineStr">
        <is>
          <t>MiniMax</t>
        </is>
      </c>
      <c r="D41" s="32" t="inlineStr">
        <is>
          <t>MiniMax M Plan</t>
        </is>
      </c>
      <c r="E41" s="32" t="inlineStr">
        <is>
          <t>Explore</t>
        </is>
      </c>
      <c r="F41" s="33" t="n">
        <v>55</v>
      </c>
      <c r="G41" s="33" t="n">
        <v>45.83</v>
      </c>
      <c r="H41" s="32" t="inlineStr">
        <is>
          <t>per seat / mo</t>
        </is>
      </c>
      <c r="I41" s="34" t="inlineStr">
        <is>
          <t>3x Go usage. H3 video included (weekly window only). 5-hour window + weekly window; text, image, audio and video share one quota. Absolute size not published.</t>
        </is>
      </c>
      <c r="J41" s="32" t="inlineStr">
        <is>
          <t>Fixed 5-hour window + 7-day window, each starting at first use</t>
        </is>
      </c>
      <c r="K41" s="32" t="inlineStr">
        <is>
          <t>open</t>
        </is>
      </c>
      <c r="L41" s="35" t="inlineStr">
        <is>
          <t>https://platform.minimax.io/docs/m-plan/intro</t>
        </is>
      </c>
      <c r="M41" s="36" t="n">
        <v>46318</v>
      </c>
      <c r="N41" s="40" t="n">
        <v>393</v>
      </c>
      <c r="O41" s="40" t="n">
        <v>534</v>
      </c>
      <c r="P41" s="32" t="inlineStr">
        <is>
          <t>MiniMax M Plan · Build</t>
        </is>
      </c>
      <c r="Q41" s="33" t="n">
        <v>132</v>
      </c>
      <c r="R41" s="34" t="inlineStr">
        <is>
          <t>Annual = 10 months' price ($550/yr). M Plan replaced Token Plan (Plus/Max/Ultra) for new buyers; MiniMax says text limits are unchanged. Works in MiniMax Code, Claude Code, Codex, Cursor, OpenCode via a Subscription Key. Credit packs cover overflow.</t>
        </is>
      </c>
    </row>
    <row r="42">
      <c r="A42" s="32" t="inlineStr">
        <is>
          <t>MiniMax M Plan · Build</t>
        </is>
      </c>
      <c r="B42" s="32" t="inlineStr">
        <is>
          <t>Coding plan</t>
        </is>
      </c>
      <c r="C42" s="32" t="inlineStr">
        <is>
          <t>MiniMax</t>
        </is>
      </c>
      <c r="D42" s="32" t="inlineStr">
        <is>
          <t>MiniMax M Plan</t>
        </is>
      </c>
      <c r="E42" s="32" t="inlineStr">
        <is>
          <t>Build</t>
        </is>
      </c>
      <c r="F42" s="33" t="n">
        <v>132</v>
      </c>
      <c r="G42" s="33" t="n">
        <v>110</v>
      </c>
      <c r="H42" s="32" t="inlineStr">
        <is>
          <t>per seat / mo</t>
        </is>
      </c>
      <c r="I42" s="34" t="inlineStr">
        <is>
          <t>7.5x Go usage. H3 video included (weekly window only). 5-hour window + weekly window; text, image, audio and video share one quota. Absolute size not published.</t>
        </is>
      </c>
      <c r="J42" s="32" t="inlineStr">
        <is>
          <t>Fixed 5-hour window + 7-day window, each starting at first use</t>
        </is>
      </c>
      <c r="K42" s="32" t="inlineStr">
        <is>
          <t>open</t>
        </is>
      </c>
      <c r="L42" s="35" t="inlineStr">
        <is>
          <t>https://platform.minimax.io/docs/m-plan/intro</t>
        </is>
      </c>
      <c r="M42" s="36" t="n">
        <v>46318</v>
      </c>
      <c r="N42" s="40" t="n">
        <v>963</v>
      </c>
      <c r="O42" s="40" t="n">
        <v>1309</v>
      </c>
      <c r="P42" s="32" t="inlineStr">
        <is>
          <t>none listed</t>
        </is>
      </c>
      <c r="Q42" s="37" t="inlineStr">
        <is>
          <t>n/a</t>
        </is>
      </c>
      <c r="R42" s="34" t="inlineStr">
        <is>
          <t>Annual = 10 months' price ($1,320/yr). M Plan replaced Token Plan (Plus/Max/Ultra) for new buyers; MiniMax says text limits are unchanged. Works in MiniMax Code, Claude Code, Codex, Cursor, OpenCode via a Subscription Key. Credit packs cover overflow.</t>
        </is>
      </c>
    </row>
    <row r="43">
      <c r="A43" s="32" t="inlineStr">
        <is>
          <t>Model Studio Coding Plan · Pro (closed to new)</t>
        </is>
      </c>
      <c r="B43" s="32" t="inlineStr">
        <is>
          <t>Coding plan</t>
        </is>
      </c>
      <c r="C43" s="32" t="inlineStr">
        <is>
          <t>Alibaba Cloud</t>
        </is>
      </c>
      <c r="D43" s="32" t="inlineStr">
        <is>
          <t>Model Studio Coding Plan</t>
        </is>
      </c>
      <c r="E43" s="32" t="inlineStr">
        <is>
          <t>Pro</t>
        </is>
      </c>
      <c r="F43" s="33" t="n">
        <v>50</v>
      </c>
      <c r="G43" s="37" t="inlineStr">
        <is>
          <t>unknown</t>
        </is>
      </c>
      <c r="H43" s="32" t="inlineStr">
        <is>
          <t>per seat / mo</t>
        </is>
      </c>
      <c r="I43" s="34" t="inlineStr">
        <is>
          <t>6,000 requests per 5 hours, 45,000 per week, 90,000 per month (a request = one model call)</t>
        </is>
      </c>
      <c r="J43" s="32" t="inlineStr">
        <is>
          <t>Rolling 5-hour + weekly (Mon 00:00 UTC+8) + monthly</t>
        </is>
      </c>
      <c r="K43" s="32" t="inlineStr">
        <is>
          <t>closed</t>
        </is>
      </c>
      <c r="L43" s="35" t="inlineStr">
        <is>
          <t>https://docs.modelstudio.console.alibabacloud.com/en/model-studio/token-plan-overview</t>
        </is>
      </c>
      <c r="M43" s="36" t="n">
        <v>46318</v>
      </c>
      <c r="N43" s="37" t="inlineStr">
        <is>
          <t>unknown</t>
        </is>
      </c>
      <c r="O43" s="37" t="inlineStr">
        <is>
          <t>unknown</t>
        </is>
      </c>
      <c r="P43" s="32" t="inlineStr">
        <is>
          <t>none listed</t>
        </is>
      </c>
      <c r="Q43" s="37" t="inlineStr">
        <is>
          <t>n/a</t>
        </is>
      </c>
      <c r="R43" s="34" t="inlineStr">
        <is>
          <t>Closed to new buyers: Alibaba says the limited-quantity Coding Plan Pro 'is no longer available once sold out' and recommends Token Plan, and the AI Coding Plan campaign page now redirects to the Token Plan page (checked 2026-10-20). Coding Plan Lite stopped new purchases 2026-03-20 and renewals 2026-04-13.</t>
        </is>
      </c>
    </row>
    <row r="44">
      <c r="A44" s="32" t="inlineStr">
        <is>
          <t>Model Studio Token Plan · Lite</t>
        </is>
      </c>
      <c r="B44" s="32" t="inlineStr">
        <is>
          <t>Coding plan</t>
        </is>
      </c>
      <c r="C44" s="32" t="inlineStr">
        <is>
          <t>Alibaba Cloud</t>
        </is>
      </c>
      <c r="D44" s="32" t="inlineStr">
        <is>
          <t>Model Studio Token Plan</t>
        </is>
      </c>
      <c r="E44" s="32" t="inlineStr">
        <is>
          <t>Lite</t>
        </is>
      </c>
      <c r="F44" s="33" t="n">
        <v>8</v>
      </c>
      <c r="G44" s="37" t="inlineStr">
        <is>
          <t>unknown</t>
        </is>
      </c>
      <c r="H44" s="32" t="inlineStr">
        <is>
          <t>per seat / mo</t>
        </is>
      </c>
      <c r="I44" s="34" t="inlineStr">
        <is>
          <t>11,500 credits per subscription month; 1-2 concurrent agents. Credits per token not published. Extra bundles $15 = 20,000 credits (max 5).</t>
        </is>
      </c>
      <c r="J44" s="32" t="inlineStr">
        <is>
          <t>Monthly (subscription month)</t>
        </is>
      </c>
      <c r="K44" s="32" t="inlineStr">
        <is>
          <t>open</t>
        </is>
      </c>
      <c r="L44" s="35" t="inlineStr">
        <is>
          <t>https://docs.modelstudio.console.alibabacloud.com/en/model-studio/token-plan-overview</t>
        </is>
      </c>
      <c r="M44" s="36" t="n">
        <v>46318</v>
      </c>
      <c r="N44" s="37" t="inlineStr">
        <is>
          <t>unknown</t>
        </is>
      </c>
      <c r="O44" s="37" t="inlineStr">
        <is>
          <t>unknown</t>
        </is>
      </c>
      <c r="P44" s="32" t="inlineStr">
        <is>
          <t>Model Studio Token Plan · Essential</t>
        </is>
      </c>
      <c r="Q44" s="33" t="n">
        <v>16</v>
      </c>
      <c r="R44" s="34" t="inlineStr">
        <is>
          <t>List price shown; limited-time sale $6/mo, $65/yr (list $96). Temporary 2x usage per credit on Qwen-3.8-Max and DeepSeek-V4-Pro-0813. Singapore region only. General AI subscription that works in Claude Code, Qwen Code, Cursor, Codex, Qoder. Team seats: Standard $30, Pro $100, Max $200 per seat/mo (list).</t>
        </is>
      </c>
    </row>
    <row r="45">
      <c r="A45" s="32" t="inlineStr">
        <is>
          <t>Model Studio Token Plan · Essential</t>
        </is>
      </c>
      <c r="B45" s="32" t="inlineStr">
        <is>
          <t>Coding plan</t>
        </is>
      </c>
      <c r="C45" s="32" t="inlineStr">
        <is>
          <t>Alibaba Cloud</t>
        </is>
      </c>
      <c r="D45" s="32" t="inlineStr">
        <is>
          <t>Model Studio Token Plan</t>
        </is>
      </c>
      <c r="E45" s="32" t="inlineStr">
        <is>
          <t>Essential</t>
        </is>
      </c>
      <c r="F45" s="33" t="n">
        <v>16</v>
      </c>
      <c r="G45" s="37" t="inlineStr">
        <is>
          <t>unknown</t>
        </is>
      </c>
      <c r="H45" s="32" t="inlineStr">
        <is>
          <t>per seat / mo</t>
        </is>
      </c>
      <c r="I45" s="34" t="inlineStr">
        <is>
          <t>25,500 credits per subscription month; 2-3 concurrent agents. Credits per token not published. Extra bundles $15 = 20,000 credits (max 5).</t>
        </is>
      </c>
      <c r="J45" s="32" t="inlineStr">
        <is>
          <t>Monthly (subscription month)</t>
        </is>
      </c>
      <c r="K45" s="32" t="inlineStr">
        <is>
          <t>open</t>
        </is>
      </c>
      <c r="L45" s="35" t="inlineStr">
        <is>
          <t>https://docs.modelstudio.console.alibabacloud.com/en/model-studio/token-plan-overview</t>
        </is>
      </c>
      <c r="M45" s="36" t="n">
        <v>46318</v>
      </c>
      <c r="N45" s="37" t="inlineStr">
        <is>
          <t>unknown</t>
        </is>
      </c>
      <c r="O45" s="37" t="inlineStr">
        <is>
          <t>unknown</t>
        </is>
      </c>
      <c r="P45" s="32" t="inlineStr">
        <is>
          <t>Model Studio Token Plan · Standard</t>
        </is>
      </c>
      <c r="Q45" s="33" t="n">
        <v>25</v>
      </c>
      <c r="R45" s="34" t="inlineStr">
        <is>
          <t>List price shown; limited-time sale $10/mo, $100/yr (list $192). Temporary 2x usage per credit on Qwen-3.8-Max and DeepSeek-V4-Pro-0813. Singapore region only. General AI subscription that works in Claude Code, Qwen Code, Cursor, Codex, Qoder. Team seats: Standard $30, Pro $100, Max $200 per seat/mo (list).</t>
        </is>
      </c>
    </row>
    <row r="46">
      <c r="A46" s="32" t="inlineStr">
        <is>
          <t>Model Studio Token Plan · Standard</t>
        </is>
      </c>
      <c r="B46" s="32" t="inlineStr">
        <is>
          <t>Coding plan</t>
        </is>
      </c>
      <c r="C46" s="32" t="inlineStr">
        <is>
          <t>Alibaba Cloud</t>
        </is>
      </c>
      <c r="D46" s="32" t="inlineStr">
        <is>
          <t>Model Studio Token Plan</t>
        </is>
      </c>
      <c r="E46" s="32" t="inlineStr">
        <is>
          <t>Standard</t>
        </is>
      </c>
      <c r="F46" s="33" t="n">
        <v>25</v>
      </c>
      <c r="G46" s="37" t="inlineStr">
        <is>
          <t>unknown</t>
        </is>
      </c>
      <c r="H46" s="32" t="inlineStr">
        <is>
          <t>per seat / mo</t>
        </is>
      </c>
      <c r="I46" s="34" t="inlineStr">
        <is>
          <t>45,000 credits per subscription month; 3-4 concurrent agents. Credits per token not published. Extra bundles $15 = 20,000 credits (max 5).</t>
        </is>
      </c>
      <c r="J46" s="32" t="inlineStr">
        <is>
          <t>Monthly (subscription month)</t>
        </is>
      </c>
      <c r="K46" s="32" t="inlineStr">
        <is>
          <t>open</t>
        </is>
      </c>
      <c r="L46" s="35" t="inlineStr">
        <is>
          <t>https://docs.modelstudio.console.alibabacloud.com/en/model-studio/token-plan-overview</t>
        </is>
      </c>
      <c r="M46" s="36" t="n">
        <v>46318</v>
      </c>
      <c r="N46" s="37" t="inlineStr">
        <is>
          <t>unknown</t>
        </is>
      </c>
      <c r="O46" s="37" t="inlineStr">
        <is>
          <t>unknown</t>
        </is>
      </c>
      <c r="P46" s="32" t="inlineStr">
        <is>
          <t>Model Studio Token Plan · Pro</t>
        </is>
      </c>
      <c r="Q46" s="33" t="n">
        <v>80</v>
      </c>
      <c r="R46" s="34" t="inlineStr">
        <is>
          <t>List price shown; limited-time sale $18/mo, $195/yr (list $300). Temporary 2x usage per credit on Qwen-3.8-Max and DeepSeek-V4-Pro-0813. Singapore region only. General AI subscription that works in Claude Code, Qwen Code, Cursor, Codex, Qoder. Team seats: Standard $30, Pro $100, Max $200 per seat/mo (list).</t>
        </is>
      </c>
    </row>
    <row r="47">
      <c r="A47" s="32" t="inlineStr">
        <is>
          <t>Model Studio Token Plan · Pro</t>
        </is>
      </c>
      <c r="B47" s="32" t="inlineStr">
        <is>
          <t>Coding plan</t>
        </is>
      </c>
      <c r="C47" s="32" t="inlineStr">
        <is>
          <t>Alibaba Cloud</t>
        </is>
      </c>
      <c r="D47" s="32" t="inlineStr">
        <is>
          <t>Model Studio Token Plan</t>
        </is>
      </c>
      <c r="E47" s="32" t="inlineStr">
        <is>
          <t>Pro</t>
        </is>
      </c>
      <c r="F47" s="33" t="n">
        <v>80</v>
      </c>
      <c r="G47" s="37" t="inlineStr">
        <is>
          <t>unknown</t>
        </is>
      </c>
      <c r="H47" s="32" t="inlineStr">
        <is>
          <t>per seat / mo</t>
        </is>
      </c>
      <c r="I47" s="34" t="inlineStr">
        <is>
          <t>180,000 credits per subscription month; 6-8 concurrent agents. Credits per token not published. Extra bundles $15 = 20,000 credits (max 5).</t>
        </is>
      </c>
      <c r="J47" s="32" t="inlineStr">
        <is>
          <t>Monthly (subscription month)</t>
        </is>
      </c>
      <c r="K47" s="32" t="inlineStr">
        <is>
          <t>open</t>
        </is>
      </c>
      <c r="L47" s="35" t="inlineStr">
        <is>
          <t>https://docs.modelstudio.console.alibabacloud.com/en/model-studio/token-plan-overview</t>
        </is>
      </c>
      <c r="M47" s="36" t="n">
        <v>46318</v>
      </c>
      <c r="N47" s="37" t="inlineStr">
        <is>
          <t>unknown</t>
        </is>
      </c>
      <c r="O47" s="37" t="inlineStr">
        <is>
          <t>unknown</t>
        </is>
      </c>
      <c r="P47" s="32" t="inlineStr">
        <is>
          <t>none listed</t>
        </is>
      </c>
      <c r="Q47" s="37" t="inlineStr">
        <is>
          <t>n/a</t>
        </is>
      </c>
      <c r="R47" s="34" t="inlineStr">
        <is>
          <t>List price shown; limited-time sale $68/mo. Temporary 2x usage per credit on Qwen-3.8-Max and DeepSeek-V4-Pro-0813. Singapore region only. General AI subscription that works in Claude Code, Qwen Code, Cursor, Codex, Qoder. Team seats: Standard $30, Pro $100, Max $200 per seat/mo (list).</t>
        </is>
      </c>
    </row>
    <row r="48">
      <c r="A48" s="32" t="inlineStr">
        <is>
          <t>CodeRabbit · Open source</t>
        </is>
      </c>
      <c r="B48" s="32" t="inlineStr">
        <is>
          <t>Code review</t>
        </is>
      </c>
      <c r="C48" s="32" t="inlineStr">
        <is>
          <t>CodeRabbit</t>
        </is>
      </c>
      <c r="D48" s="32" t="inlineStr">
        <is>
          <t>CodeRabbit</t>
        </is>
      </c>
      <c r="E48" s="32" t="inlineStr">
        <is>
          <t>Open source</t>
        </is>
      </c>
      <c r="F48" s="33" t="n">
        <v>0</v>
      </c>
      <c r="G48" s="33" t="n">
        <v>0</v>
      </c>
      <c r="H48" s="32" t="inlineStr">
        <is>
          <t>public repos</t>
        </is>
      </c>
      <c r="I48" s="34" t="inlineStr">
        <is>
          <t>No total cap on PRs or repos (fair use). Included PR reviews per developer per hour: 5 Essentials, 8 Team, 10 Advanced, 12 Enterprise. Past that, usage-based reviews at $0.25 per reviewed file if enabled.</t>
        </is>
      </c>
      <c r="J48" s="32" t="inlineStr">
        <is>
          <t>Monthly</t>
        </is>
      </c>
      <c r="K48" s="32" t="inlineStr">
        <is>
          <t>open</t>
        </is>
      </c>
      <c r="L48" s="35" t="inlineStr">
        <is>
          <t>https://www.coderabbit.ai/pricing</t>
        </is>
      </c>
      <c r="M48" s="36" t="n">
        <v>46318</v>
      </c>
      <c r="N48" s="37" t="inlineStr">
        <is>
          <t>n/a</t>
        </is>
      </c>
      <c r="O48" s="37" t="inlineStr">
        <is>
          <t>n/a</t>
        </is>
      </c>
      <c r="P48" s="32" t="inlineStr"/>
      <c r="Q48" s="37" t="inlineStr"/>
      <c r="R48" s="34" t="inlineStr">
        <is>
          <t>Free reviews forever on public repositories</t>
        </is>
      </c>
    </row>
    <row r="49">
      <c r="A49" s="32" t="inlineStr">
        <is>
          <t>CodeRabbit · Essentials</t>
        </is>
      </c>
      <c r="B49" s="32" t="inlineStr">
        <is>
          <t>Code review</t>
        </is>
      </c>
      <c r="C49" s="32" t="inlineStr">
        <is>
          <t>CodeRabbit</t>
        </is>
      </c>
      <c r="D49" s="32" t="inlineStr">
        <is>
          <t>CodeRabbit</t>
        </is>
      </c>
      <c r="E49" s="32" t="inlineStr">
        <is>
          <t>Essentials</t>
        </is>
      </c>
      <c r="F49" s="33" t="n">
        <v>30</v>
      </c>
      <c r="G49" s="33" t="n">
        <v>24</v>
      </c>
      <c r="H49" s="32" t="inlineStr">
        <is>
          <t>per dev/mo</t>
        </is>
      </c>
      <c r="I49" s="34" t="inlineStr">
        <is>
          <t>No total cap on PRs or repos (fair use). Included PR reviews per developer per hour: 5 Essentials, 8 Team, 10 Advanced, 12 Enterprise. Past that, usage-based reviews at $0.25 per reviewed file if enabled.</t>
        </is>
      </c>
      <c r="J49" s="32" t="inlineStr">
        <is>
          <t>Monthly</t>
        </is>
      </c>
      <c r="K49" s="32" t="inlineStr">
        <is>
          <t>open</t>
        </is>
      </c>
      <c r="L49" s="35" t="inlineStr">
        <is>
          <t>https://www.coderabbit.ai/pricing</t>
        </is>
      </c>
      <c r="M49" s="36" t="n">
        <v>46318</v>
      </c>
      <c r="N49" s="37" t="inlineStr">
        <is>
          <t>n/a</t>
        </is>
      </c>
      <c r="O49" s="37" t="inlineStr">
        <is>
          <t>n/a</t>
        </is>
      </c>
      <c r="P49" s="32" t="inlineStr"/>
      <c r="Q49" s="37" t="inlineStr"/>
      <c r="R49" s="34" t="inlineStr"/>
    </row>
    <row r="50">
      <c r="A50" s="32" t="inlineStr">
        <is>
          <t>CodeRabbit · Team</t>
        </is>
      </c>
      <c r="B50" s="32" t="inlineStr">
        <is>
          <t>Code review</t>
        </is>
      </c>
      <c r="C50" s="32" t="inlineStr">
        <is>
          <t>CodeRabbit</t>
        </is>
      </c>
      <c r="D50" s="32" t="inlineStr">
        <is>
          <t>CodeRabbit</t>
        </is>
      </c>
      <c r="E50" s="32" t="inlineStr">
        <is>
          <t>Team</t>
        </is>
      </c>
      <c r="F50" s="33" t="n">
        <v>60</v>
      </c>
      <c r="G50" s="33" t="n">
        <v>48</v>
      </c>
      <c r="H50" s="32" t="inlineStr">
        <is>
          <t>per dev/mo</t>
        </is>
      </c>
      <c r="I50" s="34" t="inlineStr">
        <is>
          <t>No total cap on PRs or repos (fair use). Included PR reviews per developer per hour: 5 Essentials, 8 Team, 10 Advanced, 12 Enterprise. Past that, usage-based reviews at $0.25 per reviewed file if enabled.</t>
        </is>
      </c>
      <c r="J50" s="32" t="inlineStr">
        <is>
          <t>Monthly</t>
        </is>
      </c>
      <c r="K50" s="32" t="inlineStr">
        <is>
          <t>open</t>
        </is>
      </c>
      <c r="L50" s="35" t="inlineStr">
        <is>
          <t>https://www.coderabbit.ai/pricing</t>
        </is>
      </c>
      <c r="M50" s="36" t="n">
        <v>46318</v>
      </c>
      <c r="N50" s="37" t="inlineStr">
        <is>
          <t>n/a</t>
        </is>
      </c>
      <c r="O50" s="37" t="inlineStr">
        <is>
          <t>n/a</t>
        </is>
      </c>
      <c r="P50" s="32" t="inlineStr"/>
      <c r="Q50" s="37" t="inlineStr"/>
      <c r="R50" s="34" t="inlineStr"/>
    </row>
    <row r="51">
      <c r="A51" s="32" t="inlineStr">
        <is>
          <t>CodeRabbit · Advanced</t>
        </is>
      </c>
      <c r="B51" s="32" t="inlineStr">
        <is>
          <t>Code review</t>
        </is>
      </c>
      <c r="C51" s="32" t="inlineStr">
        <is>
          <t>CodeRabbit</t>
        </is>
      </c>
      <c r="D51" s="32" t="inlineStr">
        <is>
          <t>CodeRabbit</t>
        </is>
      </c>
      <c r="E51" s="32" t="inlineStr">
        <is>
          <t>Advanced</t>
        </is>
      </c>
      <c r="F51" s="37" t="inlineStr">
        <is>
          <t>unknown</t>
        </is>
      </c>
      <c r="G51" s="33" t="n">
        <v>72</v>
      </c>
      <c r="H51" s="32" t="inlineStr">
        <is>
          <t>per dev/mo</t>
        </is>
      </c>
      <c r="I51" s="34" t="inlineStr">
        <is>
          <t>No total cap on PRs or repos (fair use). Included PR reviews per developer per hour: 5 Essentials, 8 Team, 10 Advanced, 12 Enterprise. Past that, usage-based reviews at $0.25 per reviewed file if enabled.</t>
        </is>
      </c>
      <c r="J51" s="32" t="inlineStr">
        <is>
          <t>Monthly</t>
        </is>
      </c>
      <c r="K51" s="32" t="inlineStr">
        <is>
          <t>open</t>
        </is>
      </c>
      <c r="L51" s="35" t="inlineStr">
        <is>
          <t>https://www.coderabbit.ai/pricing</t>
        </is>
      </c>
      <c r="M51" s="36" t="n">
        <v>46318</v>
      </c>
      <c r="N51" s="37" t="inlineStr">
        <is>
          <t>n/a</t>
        </is>
      </c>
      <c r="O51" s="37" t="inlineStr">
        <is>
          <t>n/a</t>
        </is>
      </c>
      <c r="P51" s="32" t="inlineStr"/>
      <c r="Q51" s="37" t="inlineStr"/>
      <c r="R51" s="34" t="inlineStr">
        <is>
          <t>Pricing page shows $72; month-to-month price not stated</t>
        </is>
      </c>
    </row>
    <row r="52">
      <c r="A52" s="32" t="inlineStr">
        <is>
          <t>CodeRabbit · Enterprise</t>
        </is>
      </c>
      <c r="B52" s="32" t="inlineStr">
        <is>
          <t>Code review</t>
        </is>
      </c>
      <c r="C52" s="32" t="inlineStr">
        <is>
          <t>CodeRabbit</t>
        </is>
      </c>
      <c r="D52" s="32" t="inlineStr">
        <is>
          <t>CodeRabbit</t>
        </is>
      </c>
      <c r="E52" s="32" t="inlineStr">
        <is>
          <t>Enterprise</t>
        </is>
      </c>
      <c r="F52" s="37" t="inlineStr">
        <is>
          <t>custom</t>
        </is>
      </c>
      <c r="G52" s="37" t="inlineStr">
        <is>
          <t>custom</t>
        </is>
      </c>
      <c r="H52" s="32" t="inlineStr">
        <is>
          <t>per dev/mo</t>
        </is>
      </c>
      <c r="I52" s="34" t="inlineStr">
        <is>
          <t>No total cap on PRs or repos (fair use). Included PR reviews per developer per hour: 5 Essentials, 8 Team, 10 Advanced, 12 Enterprise. Past that, usage-based reviews at $0.25 per reviewed file if enabled.</t>
        </is>
      </c>
      <c r="J52" s="32" t="inlineStr">
        <is>
          <t>Monthly</t>
        </is>
      </c>
      <c r="K52" s="32" t="inlineStr">
        <is>
          <t>open</t>
        </is>
      </c>
      <c r="L52" s="35" t="inlineStr">
        <is>
          <t>https://www.coderabbit.ai/pricing</t>
        </is>
      </c>
      <c r="M52" s="36" t="n">
        <v>46318</v>
      </c>
      <c r="N52" s="37" t="inlineStr">
        <is>
          <t>n/a</t>
        </is>
      </c>
      <c r="O52" s="37" t="inlineStr">
        <is>
          <t>n/a</t>
        </is>
      </c>
      <c r="P52" s="32" t="inlineStr"/>
      <c r="Q52" s="37" t="inlineStr"/>
      <c r="R52" s="34" t="inlineStr"/>
    </row>
    <row r="53">
      <c r="A53" s="32" t="inlineStr">
        <is>
          <t>Greptile · Starter</t>
        </is>
      </c>
      <c r="B53" s="32" t="inlineStr">
        <is>
          <t>Code review</t>
        </is>
      </c>
      <c r="C53" s="32" t="inlineStr">
        <is>
          <t>Greptile</t>
        </is>
      </c>
      <c r="D53" s="32" t="inlineStr">
        <is>
          <t>Greptile</t>
        </is>
      </c>
      <c r="E53" s="32" t="inlineStr">
        <is>
          <t>Starter</t>
        </is>
      </c>
      <c r="F53" s="33" t="n">
        <v>0</v>
      </c>
      <c r="G53" s="33" t="n">
        <v>0</v>
      </c>
      <c r="H53" s="32" t="inlineStr">
        <is>
          <t>1 developer</t>
        </is>
      </c>
      <c r="I53" s="34" t="inlineStr">
        <is>
          <t>Pay per review: Base 1 credit, Plus 3, Apex 10. No published review cap.</t>
        </is>
      </c>
      <c r="J53" s="32" t="inlineStr">
        <is>
          <t>Monthly</t>
        </is>
      </c>
      <c r="K53" s="32" t="inlineStr">
        <is>
          <t>open</t>
        </is>
      </c>
      <c r="L53" s="35" t="inlineStr">
        <is>
          <t>https://www.greptile.com/pricing</t>
        </is>
      </c>
      <c r="M53" s="36" t="n">
        <v>46318</v>
      </c>
      <c r="N53" s="37" t="inlineStr">
        <is>
          <t>n/a</t>
        </is>
      </c>
      <c r="O53" s="37" t="inlineStr">
        <is>
          <t>n/a</t>
        </is>
      </c>
      <c r="P53" s="32" t="inlineStr"/>
      <c r="Q53" s="37" t="inlineStr"/>
      <c r="R53" s="34" t="inlineStr">
        <is>
          <t>Free for one active developer, 50 credits per month, unlimited repos</t>
        </is>
      </c>
    </row>
    <row r="54">
      <c r="A54" s="32" t="inlineStr">
        <is>
          <t>Greptile · Pro</t>
        </is>
      </c>
      <c r="B54" s="32" t="inlineStr">
        <is>
          <t>Code review</t>
        </is>
      </c>
      <c r="C54" s="32" t="inlineStr">
        <is>
          <t>Greptile</t>
        </is>
      </c>
      <c r="D54" s="32" t="inlineStr">
        <is>
          <t>Greptile</t>
        </is>
      </c>
      <c r="E54" s="32" t="inlineStr">
        <is>
          <t>Pro</t>
        </is>
      </c>
      <c r="F54" s="33" t="n">
        <v>1</v>
      </c>
      <c r="G54" s="33" t="n">
        <v>1</v>
      </c>
      <c r="H54" s="32" t="inlineStr">
        <is>
          <t>per credit</t>
        </is>
      </c>
      <c r="I54" s="34" t="inlineStr">
        <is>
          <t>Pay per review: Base 1 credit, Plus 3, Apex 10. No published review cap.</t>
        </is>
      </c>
      <c r="J54" s="32" t="inlineStr">
        <is>
          <t>Monthly</t>
        </is>
      </c>
      <c r="K54" s="32" t="inlineStr">
        <is>
          <t>open</t>
        </is>
      </c>
      <c r="L54" s="35" t="inlineStr">
        <is>
          <t>https://www.greptile.com/pricing</t>
        </is>
      </c>
      <c r="M54" s="36" t="n">
        <v>46318</v>
      </c>
      <c r="N54" s="37" t="inlineStr">
        <is>
          <t>n/a</t>
        </is>
      </c>
      <c r="O54" s="37" t="inlineStr">
        <is>
          <t>n/a</t>
        </is>
      </c>
      <c r="P54" s="32" t="inlineStr"/>
      <c r="Q54" s="37" t="inlineStr"/>
      <c r="R54" s="34" t="inlineStr">
        <is>
          <t>No seat fees; 14-day free trial</t>
        </is>
      </c>
    </row>
    <row r="55">
      <c r="A55" s="32" t="inlineStr">
        <is>
          <t>Greptile · Enterprise</t>
        </is>
      </c>
      <c r="B55" s="32" t="inlineStr">
        <is>
          <t>Code review</t>
        </is>
      </c>
      <c r="C55" s="32" t="inlineStr">
        <is>
          <t>Greptile</t>
        </is>
      </c>
      <c r="D55" s="32" t="inlineStr">
        <is>
          <t>Greptile</t>
        </is>
      </c>
      <c r="E55" s="32" t="inlineStr">
        <is>
          <t>Enterprise</t>
        </is>
      </c>
      <c r="F55" s="37" t="inlineStr">
        <is>
          <t>custom</t>
        </is>
      </c>
      <c r="G55" s="37" t="inlineStr">
        <is>
          <t>custom</t>
        </is>
      </c>
      <c r="H55" s="32" t="inlineStr">
        <is>
          <t>custom</t>
        </is>
      </c>
      <c r="I55" s="34" t="inlineStr">
        <is>
          <t>Pay per review: Base 1 credit, Plus 3, Apex 10. No published review cap.</t>
        </is>
      </c>
      <c r="J55" s="32" t="inlineStr">
        <is>
          <t>Monthly</t>
        </is>
      </c>
      <c r="K55" s="32" t="inlineStr">
        <is>
          <t>open</t>
        </is>
      </c>
      <c r="L55" s="35" t="inlineStr">
        <is>
          <t>https://www.greptile.com/pricing</t>
        </is>
      </c>
      <c r="M55" s="36" t="n">
        <v>46318</v>
      </c>
      <c r="N55" s="37" t="inlineStr">
        <is>
          <t>n/a</t>
        </is>
      </c>
      <c r="O55" s="37" t="inlineStr">
        <is>
          <t>n/a</t>
        </is>
      </c>
      <c r="P55" s="32" t="inlineStr"/>
      <c r="Q55" s="37" t="inlineStr"/>
      <c r="R55" s="34" t="inlineStr"/>
    </row>
    <row r="56">
      <c r="A56" s="32" t="inlineStr">
        <is>
          <t>Bugbot · Usage (per run)</t>
        </is>
      </c>
      <c r="B56" s="32" t="inlineStr">
        <is>
          <t>Code review</t>
        </is>
      </c>
      <c r="C56" s="32" t="inlineStr">
        <is>
          <t>Cursor</t>
        </is>
      </c>
      <c r="D56" s="32" t="inlineStr">
        <is>
          <t>Bugbot</t>
        </is>
      </c>
      <c r="E56" s="32" t="inlineStr">
        <is>
          <t>Usage (per run)</t>
        </is>
      </c>
      <c r="F56" s="37" t="inlineStr">
        <is>
          <t>unknown</t>
        </is>
      </c>
      <c r="G56" s="37" t="inlineStr">
        <is>
          <t>unknown</t>
        </is>
      </c>
      <c r="H56" s="32" t="inlineStr">
        <is>
          <t>per run</t>
        </is>
      </c>
      <c r="I56" s="34" t="inlineStr">
        <is>
          <t>No review count cap; you pay per run. Runs on each PR update by default. Skips PRs over its size limit (no charge). Caps reviews on bot-authored PRs per team. Effort levels (Low/Default/High) change cost.</t>
        </is>
      </c>
      <c r="J56" s="32" t="inlineStr">
        <is>
          <t>Monthly</t>
        </is>
      </c>
      <c r="K56" s="32" t="inlineStr">
        <is>
          <t>open</t>
        </is>
      </c>
      <c r="L56" s="35" t="inlineStr">
        <is>
          <t>https://cursor.com/help/account-and-billing/bugbot-usage-based-billing</t>
        </is>
      </c>
      <c r="M56" s="36" t="n">
        <v>46318</v>
      </c>
      <c r="N56" s="37" t="inlineStr">
        <is>
          <t>n/a</t>
        </is>
      </c>
      <c r="O56" s="37" t="inlineStr">
        <is>
          <t>n/a</t>
        </is>
      </c>
      <c r="P56" s="32" t="inlineStr"/>
      <c r="Q56" s="37" t="inlineStr"/>
      <c r="R56" s="34" t="inlineStr">
        <is>
          <t>Cursor publishes an average of $1.00–$1.50 per run, depending on PR size and complexity; no fixed price</t>
        </is>
      </c>
    </row>
    <row r="57">
      <c r="A57" s="32" t="inlineStr">
        <is>
          <t>Claude Code Review · Team / Enterprise add-on</t>
        </is>
      </c>
      <c r="B57" s="32" t="inlineStr">
        <is>
          <t>Code review</t>
        </is>
      </c>
      <c r="C57" s="32" t="inlineStr">
        <is>
          <t>Anthropic</t>
        </is>
      </c>
      <c r="D57" s="32" t="inlineStr">
        <is>
          <t>Claude Code Review</t>
        </is>
      </c>
      <c r="E57" s="32" t="inlineStr">
        <is>
          <t>Team / Enterprise add-on</t>
        </is>
      </c>
      <c r="F57" s="37" t="inlineStr">
        <is>
          <t>unknown</t>
        </is>
      </c>
      <c r="G57" s="37" t="inlineStr">
        <is>
          <t>unknown</t>
        </is>
      </c>
      <c r="H57" s="32" t="inlineStr">
        <is>
          <t>per review</t>
        </is>
      </c>
      <c r="I57" s="34" t="inlineStr">
        <is>
          <t>No review count cap. Reviews run once after a PR opens, after every push, or manually. Drafts and fork PRs are skipped automatically.</t>
        </is>
      </c>
      <c r="J57" s="32" t="inlineStr">
        <is>
          <t>Monthly</t>
        </is>
      </c>
      <c r="K57" s="32" t="inlineStr">
        <is>
          <t>open</t>
        </is>
      </c>
      <c r="L57" s="35" t="inlineStr">
        <is>
          <t>https://code.claude.com/docs/en/code-review-costs</t>
        </is>
      </c>
      <c r="M57" s="36" t="n">
        <v>46318</v>
      </c>
      <c r="N57" s="37" t="inlineStr">
        <is>
          <t>n/a</t>
        </is>
      </c>
      <c r="O57" s="37" t="inlineStr">
        <is>
          <t>n/a</t>
        </is>
      </c>
      <c r="P57" s="32" t="inlineStr"/>
      <c r="Q57" s="37" t="inlineStr"/>
      <c r="R57" s="34" t="inlineStr">
        <is>
          <t>Cost depends on PR size and review level (Quick/Standard/Deep); admin settings show an average cost per review after a pilot</t>
        </is>
      </c>
    </row>
    <row r="58">
      <c r="A58" s="32" t="inlineStr">
        <is>
          <t>Graphite AI Reviews · Hobby</t>
        </is>
      </c>
      <c r="B58" s="32" t="inlineStr">
        <is>
          <t>Code review</t>
        </is>
      </c>
      <c r="C58" s="32" t="inlineStr">
        <is>
          <t>Graphite</t>
        </is>
      </c>
      <c r="D58" s="32" t="inlineStr">
        <is>
          <t>Graphite AI Reviews</t>
        </is>
      </c>
      <c r="E58" s="32" t="inlineStr">
        <is>
          <t>Hobby</t>
        </is>
      </c>
      <c r="F58" s="33" t="n">
        <v>0</v>
      </c>
      <c r="G58" s="33" t="n">
        <v>0</v>
      </c>
      <c r="H58" s="32" t="inlineStr">
        <is>
          <t>personal repos</t>
        </is>
      </c>
      <c r="I58" s="34" t="inlineStr">
        <is>
          <t>Hobby and Starter: limited AI Reviews (count unknown). Team: unlimited.</t>
        </is>
      </c>
      <c r="J58" s="32" t="inlineStr">
        <is>
          <t>Monthly</t>
        </is>
      </c>
      <c r="K58" s="32" t="inlineStr">
        <is>
          <t>open</t>
        </is>
      </c>
      <c r="L58" s="35" t="inlineStr">
        <is>
          <t>https://graphite.com/pricing</t>
        </is>
      </c>
      <c r="M58" s="36" t="n">
        <v>46318</v>
      </c>
      <c r="N58" s="37" t="inlineStr">
        <is>
          <t>n/a</t>
        </is>
      </c>
      <c r="O58" s="37" t="inlineStr">
        <is>
          <t>n/a</t>
        </is>
      </c>
      <c r="P58" s="32" t="inlineStr"/>
      <c r="Q58" s="37" t="inlineStr"/>
      <c r="R58" s="34" t="inlineStr">
        <is>
          <t>Limited AI Reviews (number not published)</t>
        </is>
      </c>
    </row>
    <row r="59">
      <c r="A59" s="32" t="inlineStr">
        <is>
          <t>Graphite AI Reviews · Starter</t>
        </is>
      </c>
      <c r="B59" s="32" t="inlineStr">
        <is>
          <t>Code review</t>
        </is>
      </c>
      <c r="C59" s="32" t="inlineStr">
        <is>
          <t>Graphite</t>
        </is>
      </c>
      <c r="D59" s="32" t="inlineStr">
        <is>
          <t>Graphite AI Reviews</t>
        </is>
      </c>
      <c r="E59" s="32" t="inlineStr">
        <is>
          <t>Starter</t>
        </is>
      </c>
      <c r="F59" s="33" t="n">
        <v>25</v>
      </c>
      <c r="G59" s="33" t="n">
        <v>20</v>
      </c>
      <c r="H59" s="32" t="inlineStr">
        <is>
          <t>per user/mo</t>
        </is>
      </c>
      <c r="I59" s="34" t="inlineStr">
        <is>
          <t>Hobby and Starter: limited AI Reviews (count unknown). Team: unlimited.</t>
        </is>
      </c>
      <c r="J59" s="32" t="inlineStr">
        <is>
          <t>Monthly</t>
        </is>
      </c>
      <c r="K59" s="32" t="inlineStr">
        <is>
          <t>open</t>
        </is>
      </c>
      <c r="L59" s="35" t="inlineStr">
        <is>
          <t>https://graphite.com/pricing</t>
        </is>
      </c>
      <c r="M59" s="36" t="n">
        <v>46318</v>
      </c>
      <c r="N59" s="37" t="inlineStr">
        <is>
          <t>n/a</t>
        </is>
      </c>
      <c r="O59" s="37" t="inlineStr">
        <is>
          <t>n/a</t>
        </is>
      </c>
      <c r="P59" s="32" t="inlineStr"/>
      <c r="Q59" s="37" t="inlineStr"/>
      <c r="R59" s="34" t="inlineStr">
        <is>
          <t>Limited AI Reviews per user per month (number not published)</t>
        </is>
      </c>
    </row>
    <row r="60">
      <c r="A60" s="32" t="inlineStr">
        <is>
          <t>Graphite AI Reviews · Team</t>
        </is>
      </c>
      <c r="B60" s="32" t="inlineStr">
        <is>
          <t>Code review</t>
        </is>
      </c>
      <c r="C60" s="32" t="inlineStr">
        <is>
          <t>Graphite</t>
        </is>
      </c>
      <c r="D60" s="32" t="inlineStr">
        <is>
          <t>Graphite AI Reviews</t>
        </is>
      </c>
      <c r="E60" s="32" t="inlineStr">
        <is>
          <t>Team</t>
        </is>
      </c>
      <c r="F60" s="33" t="n">
        <v>50</v>
      </c>
      <c r="G60" s="33" t="n">
        <v>40</v>
      </c>
      <c r="H60" s="32" t="inlineStr">
        <is>
          <t>per user/mo</t>
        </is>
      </c>
      <c r="I60" s="34" t="inlineStr">
        <is>
          <t>Hobby and Starter: limited AI Reviews (count unknown). Team: unlimited.</t>
        </is>
      </c>
      <c r="J60" s="32" t="inlineStr">
        <is>
          <t>Monthly</t>
        </is>
      </c>
      <c r="K60" s="32" t="inlineStr">
        <is>
          <t>open</t>
        </is>
      </c>
      <c r="L60" s="35" t="inlineStr">
        <is>
          <t>https://graphite.com/pricing</t>
        </is>
      </c>
      <c r="M60" s="36" t="n">
        <v>46318</v>
      </c>
      <c r="N60" s="37" t="inlineStr">
        <is>
          <t>n/a</t>
        </is>
      </c>
      <c r="O60" s="37" t="inlineStr">
        <is>
          <t>n/a</t>
        </is>
      </c>
      <c r="P60" s="32" t="inlineStr"/>
      <c r="Q60" s="37" t="inlineStr"/>
      <c r="R60" s="34" t="inlineStr">
        <is>
          <t>Unlimited AI Reviews and Chat</t>
        </is>
      </c>
    </row>
    <row r="61">
      <c r="A61" s="32" t="inlineStr">
        <is>
          <t>Graphite AI Reviews · Enterprise</t>
        </is>
      </c>
      <c r="B61" s="32" t="inlineStr">
        <is>
          <t>Code review</t>
        </is>
      </c>
      <c r="C61" s="32" t="inlineStr">
        <is>
          <t>Graphite</t>
        </is>
      </c>
      <c r="D61" s="32" t="inlineStr">
        <is>
          <t>Graphite AI Reviews</t>
        </is>
      </c>
      <c r="E61" s="32" t="inlineStr">
        <is>
          <t>Enterprise</t>
        </is>
      </c>
      <c r="F61" s="37" t="inlineStr">
        <is>
          <t>custom</t>
        </is>
      </c>
      <c r="G61" s="37" t="inlineStr">
        <is>
          <t>custom</t>
        </is>
      </c>
      <c r="H61" s="32" t="inlineStr">
        <is>
          <t>custom</t>
        </is>
      </c>
      <c r="I61" s="34" t="inlineStr">
        <is>
          <t>Hobby and Starter: limited AI Reviews (count unknown). Team: unlimited.</t>
        </is>
      </c>
      <c r="J61" s="32" t="inlineStr">
        <is>
          <t>Monthly</t>
        </is>
      </c>
      <c r="K61" s="32" t="inlineStr">
        <is>
          <t>open</t>
        </is>
      </c>
      <c r="L61" s="35" t="inlineStr">
        <is>
          <t>https://graphite.com/pricing</t>
        </is>
      </c>
      <c r="M61" s="36" t="n">
        <v>46318</v>
      </c>
      <c r="N61" s="37" t="inlineStr">
        <is>
          <t>n/a</t>
        </is>
      </c>
      <c r="O61" s="37" t="inlineStr">
        <is>
          <t>n/a</t>
        </is>
      </c>
      <c r="P61" s="32" t="inlineStr"/>
      <c r="Q61" s="37" t="inlineStr"/>
      <c r="R61" s="34" t="inlineStr"/>
    </row>
    <row r="62">
      <c r="A62" s="32" t="inlineStr">
        <is>
          <t>Qodo Merge · Pro Team · 2,500 credits</t>
        </is>
      </c>
      <c r="B62" s="32" t="inlineStr">
        <is>
          <t>Code review</t>
        </is>
      </c>
      <c r="C62" s="32" t="inlineStr">
        <is>
          <t>Qodo</t>
        </is>
      </c>
      <c r="D62" s="32" t="inlineStr">
        <is>
          <t>Qodo Merge</t>
        </is>
      </c>
      <c r="E62" s="32" t="inlineStr">
        <is>
          <t>Pro Team · 2,500 credits</t>
        </is>
      </c>
      <c r="F62" s="33" t="n">
        <v>30</v>
      </c>
      <c r="G62" s="33" t="n">
        <v>30</v>
      </c>
      <c r="H62" s="32" t="inlineStr">
        <is>
          <t>per month</t>
        </is>
      </c>
      <c r="I62" s="34" t="inlineStr">
        <is>
          <t>Unlimited users, repos and reviews while credits last; ~139 credits per review implied by the packs (≈18 reviews per 2,500).</t>
        </is>
      </c>
      <c r="J62" s="32" t="inlineStr">
        <is>
          <t>Monthly</t>
        </is>
      </c>
      <c r="K62" s="32" t="inlineStr">
        <is>
          <t>open</t>
        </is>
      </c>
      <c r="L62" s="35" t="inlineStr">
        <is>
          <t>https://www.qodo.ai/pricing/</t>
        </is>
      </c>
      <c r="M62" s="36" t="n">
        <v>46318</v>
      </c>
      <c r="N62" s="37" t="inlineStr">
        <is>
          <t>n/a</t>
        </is>
      </c>
      <c r="O62" s="37" t="inlineStr">
        <is>
          <t>n/a</t>
        </is>
      </c>
      <c r="P62" s="32" t="inlineStr"/>
      <c r="Q62" s="37" t="inlineStr"/>
      <c r="R62" s="34" t="inlineStr">
        <is>
          <t>≈18 reviews/mo</t>
        </is>
      </c>
    </row>
    <row r="63">
      <c r="A63" s="32" t="inlineStr">
        <is>
          <t>Qodo Merge · Pro Team · 5,000 credits</t>
        </is>
      </c>
      <c r="B63" s="32" t="inlineStr">
        <is>
          <t>Code review</t>
        </is>
      </c>
      <c r="C63" s="32" t="inlineStr">
        <is>
          <t>Qodo</t>
        </is>
      </c>
      <c r="D63" s="32" t="inlineStr">
        <is>
          <t>Qodo Merge</t>
        </is>
      </c>
      <c r="E63" s="32" t="inlineStr">
        <is>
          <t>Pro Team · 5,000 credits</t>
        </is>
      </c>
      <c r="F63" s="33" t="n">
        <v>60</v>
      </c>
      <c r="G63" s="33" t="n">
        <v>60</v>
      </c>
      <c r="H63" s="32" t="inlineStr">
        <is>
          <t>per month</t>
        </is>
      </c>
      <c r="I63" s="34" t="inlineStr">
        <is>
          <t>Unlimited users, repos and reviews while credits last; ~139 credits per review implied by the packs (≈18 reviews per 2,500).</t>
        </is>
      </c>
      <c r="J63" s="32" t="inlineStr">
        <is>
          <t>Monthly</t>
        </is>
      </c>
      <c r="K63" s="32" t="inlineStr">
        <is>
          <t>open</t>
        </is>
      </c>
      <c r="L63" s="35" t="inlineStr">
        <is>
          <t>https://www.qodo.ai/pricing/</t>
        </is>
      </c>
      <c r="M63" s="36" t="n">
        <v>46318</v>
      </c>
      <c r="N63" s="37" t="inlineStr">
        <is>
          <t>n/a</t>
        </is>
      </c>
      <c r="O63" s="37" t="inlineStr">
        <is>
          <t>n/a</t>
        </is>
      </c>
      <c r="P63" s="32" t="inlineStr"/>
      <c r="Q63" s="37" t="inlineStr"/>
      <c r="R63" s="34" t="inlineStr">
        <is>
          <t>≈36 reviews/mo</t>
        </is>
      </c>
    </row>
    <row r="64">
      <c r="A64" s="32" t="inlineStr">
        <is>
          <t>Qodo Merge · Pro Team · 20,000 credits</t>
        </is>
      </c>
      <c r="B64" s="32" t="inlineStr">
        <is>
          <t>Code review</t>
        </is>
      </c>
      <c r="C64" s="32" t="inlineStr">
        <is>
          <t>Qodo</t>
        </is>
      </c>
      <c r="D64" s="32" t="inlineStr">
        <is>
          <t>Qodo Merge</t>
        </is>
      </c>
      <c r="E64" s="32" t="inlineStr">
        <is>
          <t>Pro Team · 20,000 credits</t>
        </is>
      </c>
      <c r="F64" s="33" t="n">
        <v>240</v>
      </c>
      <c r="G64" s="33" t="n">
        <v>240</v>
      </c>
      <c r="H64" s="32" t="inlineStr">
        <is>
          <t>per month</t>
        </is>
      </c>
      <c r="I64" s="34" t="inlineStr">
        <is>
          <t>Unlimited users, repos and reviews while credits last; ~139 credits per review implied by the packs (≈18 reviews per 2,500).</t>
        </is>
      </c>
      <c r="J64" s="32" t="inlineStr">
        <is>
          <t>Monthly</t>
        </is>
      </c>
      <c r="K64" s="32" t="inlineStr">
        <is>
          <t>open</t>
        </is>
      </c>
      <c r="L64" s="35" t="inlineStr">
        <is>
          <t>https://www.qodo.ai/pricing/</t>
        </is>
      </c>
      <c r="M64" s="36" t="n">
        <v>46318</v>
      </c>
      <c r="N64" s="37" t="inlineStr">
        <is>
          <t>n/a</t>
        </is>
      </c>
      <c r="O64" s="37" t="inlineStr">
        <is>
          <t>n/a</t>
        </is>
      </c>
      <c r="P64" s="32" t="inlineStr"/>
      <c r="Q64" s="37" t="inlineStr"/>
      <c r="R64" s="34" t="inlineStr">
        <is>
          <t>≈144 reviews/mo. $240 derived from $0.012/credit; the pack price didn't load in our check</t>
        </is>
      </c>
    </row>
    <row r="65">
      <c r="A65" s="32" t="inlineStr">
        <is>
          <t>Qodo Merge · Enterprise</t>
        </is>
      </c>
      <c r="B65" s="32" t="inlineStr">
        <is>
          <t>Code review</t>
        </is>
      </c>
      <c r="C65" s="32" t="inlineStr">
        <is>
          <t>Qodo</t>
        </is>
      </c>
      <c r="D65" s="32" t="inlineStr">
        <is>
          <t>Qodo Merge</t>
        </is>
      </c>
      <c r="E65" s="32" t="inlineStr">
        <is>
          <t>Enterprise</t>
        </is>
      </c>
      <c r="F65" s="37" t="inlineStr">
        <is>
          <t>custom</t>
        </is>
      </c>
      <c r="G65" s="37" t="inlineStr">
        <is>
          <t>custom</t>
        </is>
      </c>
      <c r="H65" s="32" t="inlineStr">
        <is>
          <t>custom</t>
        </is>
      </c>
      <c r="I65" s="34" t="inlineStr">
        <is>
          <t>Unlimited users, repos and reviews while credits last; ~139 credits per review implied by the packs (≈18 reviews per 2,500).</t>
        </is>
      </c>
      <c r="J65" s="32" t="inlineStr">
        <is>
          <t>Monthly</t>
        </is>
      </c>
      <c r="K65" s="32" t="inlineStr">
        <is>
          <t>open</t>
        </is>
      </c>
      <c r="L65" s="35" t="inlineStr">
        <is>
          <t>https://www.qodo.ai/pricing/</t>
        </is>
      </c>
      <c r="M65" s="36" t="n">
        <v>46318</v>
      </c>
      <c r="N65" s="37" t="inlineStr">
        <is>
          <t>n/a</t>
        </is>
      </c>
      <c r="O65" s="37" t="inlineStr">
        <is>
          <t>n/a</t>
        </is>
      </c>
      <c r="P65" s="32" t="inlineStr"/>
      <c r="Q65" s="37" t="inlineStr"/>
      <c r="R65" s="34" t="inlineStr">
        <is>
          <t>For 30+ users</t>
        </is>
      </c>
    </row>
    <row r="66">
      <c r="A66" s="32" t="inlineStr">
        <is>
          <t>Gitar · Core</t>
        </is>
      </c>
      <c r="B66" s="32" t="inlineStr">
        <is>
          <t>Code review</t>
        </is>
      </c>
      <c r="C66" s="32" t="inlineStr">
        <is>
          <t>Gitar</t>
        </is>
      </c>
      <c r="D66" s="32" t="inlineStr">
        <is>
          <t>Gitar</t>
        </is>
      </c>
      <c r="E66" s="32" t="inlineStr">
        <is>
          <t>Core</t>
        </is>
      </c>
      <c r="F66" s="33" t="n">
        <v>25</v>
      </c>
      <c r="G66" s="33" t="n">
        <v>20</v>
      </c>
      <c r="H66" s="32" t="inlineStr">
        <is>
          <t>per user/mo</t>
        </is>
      </c>
      <c r="I66" s="34" t="inlineStr">
        <is>
          <t>Unlimited public and private repos; no published review cap.</t>
        </is>
      </c>
      <c r="J66" s="32" t="inlineStr">
        <is>
          <t>Monthly</t>
        </is>
      </c>
      <c r="K66" s="32" t="inlineStr">
        <is>
          <t>open</t>
        </is>
      </c>
      <c r="L66" s="35" t="inlineStr">
        <is>
          <t>https://gitar.ai/pricing</t>
        </is>
      </c>
      <c r="M66" s="36" t="n">
        <v>46318</v>
      </c>
      <c r="N66" s="37" t="inlineStr">
        <is>
          <t>n/a</t>
        </is>
      </c>
      <c r="O66" s="37" t="inlineStr">
        <is>
          <t>n/a</t>
        </is>
      </c>
      <c r="P66" s="32" t="inlineStr"/>
      <c r="Q66" s="37" t="inlineStr"/>
      <c r="R66" s="34" t="inlineStr"/>
    </row>
    <row r="67">
      <c r="A67" s="32" t="inlineStr">
        <is>
          <t>Gitar · Pro</t>
        </is>
      </c>
      <c r="B67" s="32" t="inlineStr">
        <is>
          <t>Code review</t>
        </is>
      </c>
      <c r="C67" s="32" t="inlineStr">
        <is>
          <t>Gitar</t>
        </is>
      </c>
      <c r="D67" s="32" t="inlineStr">
        <is>
          <t>Gitar</t>
        </is>
      </c>
      <c r="E67" s="32" t="inlineStr">
        <is>
          <t>Pro</t>
        </is>
      </c>
      <c r="F67" s="33" t="n">
        <v>50</v>
      </c>
      <c r="G67" s="33" t="n">
        <v>40</v>
      </c>
      <c r="H67" s="32" t="inlineStr">
        <is>
          <t>per user/mo</t>
        </is>
      </c>
      <c r="I67" s="34" t="inlineStr">
        <is>
          <t>Unlimited public and private repos; no published review cap.</t>
        </is>
      </c>
      <c r="J67" s="32" t="inlineStr">
        <is>
          <t>Monthly</t>
        </is>
      </c>
      <c r="K67" s="32" t="inlineStr">
        <is>
          <t>open</t>
        </is>
      </c>
      <c r="L67" s="35" t="inlineStr">
        <is>
          <t>https://gitar.ai/pricing</t>
        </is>
      </c>
      <c r="M67" s="36" t="n">
        <v>46318</v>
      </c>
      <c r="N67" s="37" t="inlineStr">
        <is>
          <t>n/a</t>
        </is>
      </c>
      <c r="O67" s="37" t="inlineStr">
        <is>
          <t>n/a</t>
        </is>
      </c>
      <c r="P67" s="32" t="inlineStr"/>
      <c r="Q67" s="37" t="inlineStr"/>
      <c r="R67" s="34" t="inlineStr"/>
    </row>
    <row r="68">
      <c r="A68" s="32" t="inlineStr">
        <is>
          <t>Gitar · Enterprise</t>
        </is>
      </c>
      <c r="B68" s="32" t="inlineStr">
        <is>
          <t>Code review</t>
        </is>
      </c>
      <c r="C68" s="32" t="inlineStr">
        <is>
          <t>Gitar</t>
        </is>
      </c>
      <c r="D68" s="32" t="inlineStr">
        <is>
          <t>Gitar</t>
        </is>
      </c>
      <c r="E68" s="32" t="inlineStr">
        <is>
          <t>Enterprise</t>
        </is>
      </c>
      <c r="F68" s="37" t="inlineStr">
        <is>
          <t>custom</t>
        </is>
      </c>
      <c r="G68" s="37" t="inlineStr">
        <is>
          <t>custom</t>
        </is>
      </c>
      <c r="H68" s="32" t="inlineStr">
        <is>
          <t>custom</t>
        </is>
      </c>
      <c r="I68" s="34" t="inlineStr">
        <is>
          <t>Unlimited public and private repos; no published review cap.</t>
        </is>
      </c>
      <c r="J68" s="32" t="inlineStr">
        <is>
          <t>Monthly</t>
        </is>
      </c>
      <c r="K68" s="32" t="inlineStr">
        <is>
          <t>open</t>
        </is>
      </c>
      <c r="L68" s="35" t="inlineStr">
        <is>
          <t>https://gitar.ai/pricing</t>
        </is>
      </c>
      <c r="M68" s="36" t="n">
        <v>46318</v>
      </c>
      <c r="N68" s="37" t="inlineStr">
        <is>
          <t>n/a</t>
        </is>
      </c>
      <c r="O68" s="37" t="inlineStr">
        <is>
          <t>n/a</t>
        </is>
      </c>
      <c r="P68" s="32" t="inlineStr"/>
      <c r="Q68" s="37" t="inlineStr"/>
      <c r="R68" s="34" t="inlineStr"/>
    </row>
    <row r="69">
      <c r="A69" s="32" t="inlineStr">
        <is>
          <t>Sourcery · Open Source</t>
        </is>
      </c>
      <c r="B69" s="32" t="inlineStr">
        <is>
          <t>Code review</t>
        </is>
      </c>
      <c r="C69" s="32" t="inlineStr">
        <is>
          <t>Sourcery</t>
        </is>
      </c>
      <c r="D69" s="32" t="inlineStr">
        <is>
          <t>Sourcery</t>
        </is>
      </c>
      <c r="E69" s="32" t="inlineStr">
        <is>
          <t>Open Source</t>
        </is>
      </c>
      <c r="F69" s="33" t="n">
        <v>0</v>
      </c>
      <c r="G69" s="33" t="n">
        <v>0</v>
      </c>
      <c r="H69" s="32" t="inlineStr">
        <is>
          <t>public repos</t>
        </is>
      </c>
      <c r="I69" s="34" t="inlineStr">
        <is>
          <t>Plans have review limits ("higher review limits" on Pro and Team) but the numbers aren't published.</t>
        </is>
      </c>
      <c r="J69" s="32" t="inlineStr">
        <is>
          <t>Monthly</t>
        </is>
      </c>
      <c r="K69" s="32" t="inlineStr">
        <is>
          <t>open</t>
        </is>
      </c>
      <c r="L69" s="35" t="inlineStr">
        <is>
          <t>https://www.sourcery.ai/pricing</t>
        </is>
      </c>
      <c r="M69" s="36" t="n">
        <v>46318</v>
      </c>
      <c r="N69" s="37" t="inlineStr">
        <is>
          <t>n/a</t>
        </is>
      </c>
      <c r="O69" s="37" t="inlineStr">
        <is>
          <t>n/a</t>
        </is>
      </c>
      <c r="P69" s="32" t="inlineStr"/>
      <c r="Q69" s="37" t="inlineStr"/>
      <c r="R69" s="34" t="inlineStr"/>
    </row>
    <row r="70">
      <c r="A70" s="32" t="inlineStr">
        <is>
          <t>Sourcery · Pro</t>
        </is>
      </c>
      <c r="B70" s="32" t="inlineStr">
        <is>
          <t>Code review</t>
        </is>
      </c>
      <c r="C70" s="32" t="inlineStr">
        <is>
          <t>Sourcery</t>
        </is>
      </c>
      <c r="D70" s="32" t="inlineStr">
        <is>
          <t>Sourcery</t>
        </is>
      </c>
      <c r="E70" s="32" t="inlineStr">
        <is>
          <t>Pro</t>
        </is>
      </c>
      <c r="F70" s="33" t="n">
        <v>15</v>
      </c>
      <c r="G70" s="33" t="n">
        <v>12</v>
      </c>
      <c r="H70" s="32" t="inlineStr">
        <is>
          <t>per dev/mo</t>
        </is>
      </c>
      <c r="I70" s="34" t="inlineStr">
        <is>
          <t>Plans have review limits ("higher review limits" on Pro and Team) but the numbers aren't published.</t>
        </is>
      </c>
      <c r="J70" s="32" t="inlineStr">
        <is>
          <t>Monthly</t>
        </is>
      </c>
      <c r="K70" s="32" t="inlineStr">
        <is>
          <t>open</t>
        </is>
      </c>
      <c r="L70" s="35" t="inlineStr">
        <is>
          <t>https://www.sourcery.ai/pricing</t>
        </is>
      </c>
      <c r="M70" s="36" t="n">
        <v>46318</v>
      </c>
      <c r="N70" s="37" t="inlineStr">
        <is>
          <t>n/a</t>
        </is>
      </c>
      <c r="O70" s="37" t="inlineStr">
        <is>
          <t>n/a</t>
        </is>
      </c>
      <c r="P70" s="32" t="inlineStr"/>
      <c r="Q70" s="37" t="inlineStr"/>
      <c r="R70" s="34" t="inlineStr">
        <is>
          <t>Private repos, higher review limits (not quantified)</t>
        </is>
      </c>
    </row>
    <row r="71">
      <c r="A71" s="32" t="inlineStr">
        <is>
          <t>Sourcery · Team</t>
        </is>
      </c>
      <c r="B71" s="32" t="inlineStr">
        <is>
          <t>Code review</t>
        </is>
      </c>
      <c r="C71" s="32" t="inlineStr">
        <is>
          <t>Sourcery</t>
        </is>
      </c>
      <c r="D71" s="32" t="inlineStr">
        <is>
          <t>Sourcery</t>
        </is>
      </c>
      <c r="E71" s="32" t="inlineStr">
        <is>
          <t>Team</t>
        </is>
      </c>
      <c r="F71" s="33" t="n">
        <v>30</v>
      </c>
      <c r="G71" s="33" t="n">
        <v>24</v>
      </c>
      <c r="H71" s="32" t="inlineStr">
        <is>
          <t>per dev/mo</t>
        </is>
      </c>
      <c r="I71" s="34" t="inlineStr">
        <is>
          <t>Plans have review limits ("higher review limits" on Pro and Team) but the numbers aren't published.</t>
        </is>
      </c>
      <c r="J71" s="32" t="inlineStr">
        <is>
          <t>Monthly</t>
        </is>
      </c>
      <c r="K71" s="32" t="inlineStr">
        <is>
          <t>open</t>
        </is>
      </c>
      <c r="L71" s="35" t="inlineStr">
        <is>
          <t>https://www.sourcery.ai/pricing</t>
        </is>
      </c>
      <c r="M71" s="36" t="n">
        <v>46318</v>
      </c>
      <c r="N71" s="37" t="inlineStr">
        <is>
          <t>n/a</t>
        </is>
      </c>
      <c r="O71" s="37" t="inlineStr">
        <is>
          <t>n/a</t>
        </is>
      </c>
      <c r="P71" s="32" t="inlineStr"/>
      <c r="Q71" s="37" t="inlineStr"/>
      <c r="R71" s="34" t="inlineStr">
        <is>
          <t>Adds security scanning</t>
        </is>
      </c>
    </row>
    <row r="72">
      <c r="A72" s="32" t="inlineStr">
        <is>
          <t>Sourcery · Enterprise</t>
        </is>
      </c>
      <c r="B72" s="32" t="inlineStr">
        <is>
          <t>Code review</t>
        </is>
      </c>
      <c r="C72" s="32" t="inlineStr">
        <is>
          <t>Sourcery</t>
        </is>
      </c>
      <c r="D72" s="32" t="inlineStr">
        <is>
          <t>Sourcery</t>
        </is>
      </c>
      <c r="E72" s="32" t="inlineStr">
        <is>
          <t>Enterprise</t>
        </is>
      </c>
      <c r="F72" s="37" t="inlineStr">
        <is>
          <t>custom</t>
        </is>
      </c>
      <c r="G72" s="37" t="inlineStr">
        <is>
          <t>custom</t>
        </is>
      </c>
      <c r="H72" s="32" t="inlineStr">
        <is>
          <t>custom</t>
        </is>
      </c>
      <c r="I72" s="34" t="inlineStr">
        <is>
          <t>Plans have review limits ("higher review limits" on Pro and Team) but the numbers aren't published.</t>
        </is>
      </c>
      <c r="J72" s="32" t="inlineStr">
        <is>
          <t>Monthly</t>
        </is>
      </c>
      <c r="K72" s="32" t="inlineStr">
        <is>
          <t>open</t>
        </is>
      </c>
      <c r="L72" s="35" t="inlineStr">
        <is>
          <t>https://www.sourcery.ai/pricing</t>
        </is>
      </c>
      <c r="M72" s="36" t="n">
        <v>46318</v>
      </c>
      <c r="N72" s="37" t="inlineStr">
        <is>
          <t>n/a</t>
        </is>
      </c>
      <c r="O72" s="37" t="inlineStr">
        <is>
          <t>n/a</t>
        </is>
      </c>
      <c r="P72" s="32" t="inlineStr"/>
      <c r="Q72" s="37" t="inlineStr"/>
      <c r="R72" s="34" t="inlineStr"/>
    </row>
    <row r="73">
      <c r="A73" s="32" t="inlineStr">
        <is>
          <t>Lovable · Free</t>
        </is>
      </c>
      <c r="B73" s="32" t="inlineStr">
        <is>
          <t>App builder</t>
        </is>
      </c>
      <c r="C73" s="32" t="inlineStr">
        <is>
          <t>Lovable</t>
        </is>
      </c>
      <c r="D73" s="32" t="inlineStr">
        <is>
          <t>Lovable</t>
        </is>
      </c>
      <c r="E73" s="32" t="inlineStr">
        <is>
          <t>Free</t>
        </is>
      </c>
      <c r="F73" s="33" t="n">
        <v>0</v>
      </c>
      <c r="G73" s="33" t="n">
        <v>0</v>
      </c>
      <c r="H73" s="32" t="inlineStr">
        <is>
          <t>per workspace / mo</t>
        </is>
      </c>
      <c r="I73" s="34" t="inlineStr">
        <is>
          <t>5 credits/day, max 30/mo</t>
        </is>
      </c>
      <c r="J73" s="32" t="inlineStr">
        <is>
          <t>Monthly</t>
        </is>
      </c>
      <c r="K73" s="32" t="inlineStr">
        <is>
          <t>open</t>
        </is>
      </c>
      <c r="L73" s="35" t="inlineStr">
        <is>
          <t>https://lovable.dev/pricing</t>
        </is>
      </c>
      <c r="M73" s="36" t="n">
        <v>46318</v>
      </c>
      <c r="N73" s="37" t="inlineStr">
        <is>
          <t>n/a</t>
        </is>
      </c>
      <c r="O73" s="37" t="inlineStr">
        <is>
          <t>n/a</t>
        </is>
      </c>
      <c r="P73" s="32" t="inlineStr"/>
      <c r="Q73" s="37" t="inlineStr"/>
      <c r="R73" s="34" t="inlineStr">
        <is>
          <t>Plus monthly grants: 20 Cloud, 4 AI, 1 connector credit. Top-ups: Pro $15 per 50 credits ($0.30/credit); Business $30 per 50 ($0.60/credit). Packs of 50 to 10,000. Valid 12 months. Plan credits cost $0.25 (Pro) and $0.50 (Business).</t>
        </is>
      </c>
    </row>
    <row r="74">
      <c r="A74" s="32" t="inlineStr">
        <is>
          <t>Lovable · Pro 100</t>
        </is>
      </c>
      <c r="B74" s="32" t="inlineStr">
        <is>
          <t>App builder</t>
        </is>
      </c>
      <c r="C74" s="32" t="inlineStr">
        <is>
          <t>Lovable</t>
        </is>
      </c>
      <c r="D74" s="32" t="inlineStr">
        <is>
          <t>Lovable</t>
        </is>
      </c>
      <c r="E74" s="32" t="inlineStr">
        <is>
          <t>Pro 100</t>
        </is>
      </c>
      <c r="F74" s="33" t="n">
        <v>25</v>
      </c>
      <c r="G74" s="33" t="n">
        <v>21</v>
      </c>
      <c r="H74" s="32" t="inlineStr">
        <is>
          <t>per workspace / mo</t>
        </is>
      </c>
      <c r="I74" s="34" t="inlineStr">
        <is>
          <t>100 credits/mo + 5/day</t>
        </is>
      </c>
      <c r="J74" s="32" t="inlineStr">
        <is>
          <t>Monthly</t>
        </is>
      </c>
      <c r="K74" s="32" t="inlineStr">
        <is>
          <t>open</t>
        </is>
      </c>
      <c r="L74" s="35" t="inlineStr">
        <is>
          <t>https://lovable.dev/pricing</t>
        </is>
      </c>
      <c r="M74" s="36" t="n">
        <v>46318</v>
      </c>
      <c r="N74" s="37" t="inlineStr">
        <is>
          <t>n/a</t>
        </is>
      </c>
      <c r="O74" s="37" t="inlineStr">
        <is>
          <t>n/a</t>
        </is>
      </c>
      <c r="P74" s="32" t="inlineStr"/>
      <c r="Q74" s="37" t="inlineStr"/>
      <c r="R74" s="34" t="inlineStr">
        <is>
          <t>$250/yr. Tiers up to 10,000 credits for $2,250/mo. Top-ups: Pro $15 per 50 credits ($0.30/credit); Business $30 per 50 ($0.60/credit). Packs of 50 to 10,000. Valid 12 months. Plan credits cost $0.25 (Pro) and $0.50 (Business).</t>
        </is>
      </c>
    </row>
    <row r="75">
      <c r="A75" s="32" t="inlineStr">
        <is>
          <t>Lovable · Pro 400</t>
        </is>
      </c>
      <c r="B75" s="32" t="inlineStr">
        <is>
          <t>App builder</t>
        </is>
      </c>
      <c r="C75" s="32" t="inlineStr">
        <is>
          <t>Lovable</t>
        </is>
      </c>
      <c r="D75" s="32" t="inlineStr">
        <is>
          <t>Lovable</t>
        </is>
      </c>
      <c r="E75" s="32" t="inlineStr">
        <is>
          <t>Pro 400</t>
        </is>
      </c>
      <c r="F75" s="33" t="n">
        <v>100</v>
      </c>
      <c r="G75" s="33" t="n">
        <v>84</v>
      </c>
      <c r="H75" s="32" t="inlineStr">
        <is>
          <t>per workspace / mo</t>
        </is>
      </c>
      <c r="I75" s="34" t="inlineStr">
        <is>
          <t>400 credits/mo + 5/day</t>
        </is>
      </c>
      <c r="J75" s="32" t="inlineStr">
        <is>
          <t>Monthly</t>
        </is>
      </c>
      <c r="K75" s="32" t="inlineStr">
        <is>
          <t>open</t>
        </is>
      </c>
      <c r="L75" s="35" t="inlineStr">
        <is>
          <t>https://lovable.dev/pricing</t>
        </is>
      </c>
      <c r="M75" s="36" t="n">
        <v>46318</v>
      </c>
      <c r="N75" s="37" t="inlineStr">
        <is>
          <t>n/a</t>
        </is>
      </c>
      <c r="O75" s="37" t="inlineStr">
        <is>
          <t>n/a</t>
        </is>
      </c>
      <c r="P75" s="32" t="inlineStr"/>
      <c r="Q75" s="37" t="inlineStr"/>
      <c r="R75" s="34" t="inlineStr">
        <is>
          <t>$1,000/yr. Top-ups: Pro $15 per 50 credits ($0.30/credit); Business $30 per 50 ($0.60/credit). Packs of 50 to 10,000. Valid 12 months. Plan credits cost $0.25 (Pro) and $0.50 (Business).</t>
        </is>
      </c>
    </row>
    <row r="76">
      <c r="A76" s="32" t="inlineStr">
        <is>
          <t>Lovable · Business 100</t>
        </is>
      </c>
      <c r="B76" s="32" t="inlineStr">
        <is>
          <t>App builder</t>
        </is>
      </c>
      <c r="C76" s="32" t="inlineStr">
        <is>
          <t>Lovable</t>
        </is>
      </c>
      <c r="D76" s="32" t="inlineStr">
        <is>
          <t>Lovable</t>
        </is>
      </c>
      <c r="E76" s="32" t="inlineStr">
        <is>
          <t>Business 100</t>
        </is>
      </c>
      <c r="F76" s="33" t="n">
        <v>50</v>
      </c>
      <c r="G76" s="33" t="n">
        <v>42</v>
      </c>
      <c r="H76" s="32" t="inlineStr">
        <is>
          <t>per workspace / mo</t>
        </is>
      </c>
      <c r="I76" s="34" t="inlineStr">
        <is>
          <t>100 credits/mo + 5/day</t>
        </is>
      </c>
      <c r="J76" s="32" t="inlineStr">
        <is>
          <t>Monthly</t>
        </is>
      </c>
      <c r="K76" s="32" t="inlineStr">
        <is>
          <t>open</t>
        </is>
      </c>
      <c r="L76" s="35" t="inlineStr">
        <is>
          <t>https://lovable.dev/pricing</t>
        </is>
      </c>
      <c r="M76" s="36" t="n">
        <v>46318</v>
      </c>
      <c r="N76" s="37" t="inlineStr">
        <is>
          <t>n/a</t>
        </is>
      </c>
      <c r="O76" s="37" t="inlineStr">
        <is>
          <t>n/a</t>
        </is>
      </c>
      <c r="P76" s="32" t="inlineStr"/>
      <c r="Q76" s="37" t="inlineStr"/>
      <c r="R76" s="34" t="inlineStr">
        <is>
          <t>$500/yr. SSO, team workspace. Tiers up to 10,000 credits for $4,300/mo. Top-ups: Pro $15 per 50 credits ($0.30/credit); Business $30 per 50 ($0.60/credit). Packs of 50 to 10,000. Valid 12 months. Plan credits cost $0.25 (Pro) and $0.50 (Business).</t>
        </is>
      </c>
    </row>
    <row r="77">
      <c r="A77" s="32" t="inlineStr">
        <is>
          <t>Lovable · Enterprise</t>
        </is>
      </c>
      <c r="B77" s="32" t="inlineStr">
        <is>
          <t>App builder</t>
        </is>
      </c>
      <c r="C77" s="32" t="inlineStr">
        <is>
          <t>Lovable</t>
        </is>
      </c>
      <c r="D77" s="32" t="inlineStr">
        <is>
          <t>Lovable</t>
        </is>
      </c>
      <c r="E77" s="32" t="inlineStr">
        <is>
          <t>Enterprise</t>
        </is>
      </c>
      <c r="F77" s="37" t="inlineStr">
        <is>
          <t>custom</t>
        </is>
      </c>
      <c r="G77" s="37" t="inlineStr">
        <is>
          <t>custom</t>
        </is>
      </c>
      <c r="H77" s="32" t="inlineStr">
        <is>
          <t>per workspace / mo</t>
        </is>
      </c>
      <c r="I77" s="34" t="inlineStr">
        <is>
          <t>volume based</t>
        </is>
      </c>
      <c r="J77" s="32" t="inlineStr">
        <is>
          <t>Monthly</t>
        </is>
      </c>
      <c r="K77" s="32" t="inlineStr">
        <is>
          <t>open</t>
        </is>
      </c>
      <c r="L77" s="35" t="inlineStr">
        <is>
          <t>https://lovable.dev/pricing</t>
        </is>
      </c>
      <c r="M77" s="36" t="n">
        <v>46318</v>
      </c>
      <c r="N77" s="37" t="inlineStr">
        <is>
          <t>n/a</t>
        </is>
      </c>
      <c r="O77" s="37" t="inlineStr">
        <is>
          <t>n/a</t>
        </is>
      </c>
      <c r="P77" s="32" t="inlineStr"/>
      <c r="Q77" s="37" t="inlineStr"/>
      <c r="R77" s="34" t="inlineStr">
        <is>
          <t xml:space="preserve"> Top-ups: Pro $15 per 50 credits ($0.30/credit); Business $30 per 50 ($0.60/credit). Packs of 50 to 10,000. Valid 12 months. Plan credits cost $0.25 (Pro) and $0.50 (Business).</t>
        </is>
      </c>
    </row>
    <row r="78">
      <c r="A78" s="32" t="inlineStr">
        <is>
          <t>Bolt · Free</t>
        </is>
      </c>
      <c r="B78" s="32" t="inlineStr">
        <is>
          <t>App builder</t>
        </is>
      </c>
      <c r="C78" s="32" t="inlineStr">
        <is>
          <t>StackBlitz</t>
        </is>
      </c>
      <c r="D78" s="32" t="inlineStr">
        <is>
          <t>Bolt</t>
        </is>
      </c>
      <c r="E78" s="32" t="inlineStr">
        <is>
          <t>Free</t>
        </is>
      </c>
      <c r="F78" s="33" t="n">
        <v>0</v>
      </c>
      <c r="G78" s="33" t="n">
        <v>0</v>
      </c>
      <c r="H78" s="32" t="inlineStr">
        <is>
          <t>per user / mo</t>
        </is>
      </c>
      <c r="I78" s="34" t="inlineStr">
        <is>
          <t>1M tokens/mo, 300K/day</t>
        </is>
      </c>
      <c r="J78" s="32" t="inlineStr">
        <is>
          <t>Monthly</t>
        </is>
      </c>
      <c r="K78" s="32" t="inlineStr">
        <is>
          <t>open</t>
        </is>
      </c>
      <c r="L78" s="35" t="inlineStr">
        <is>
          <t>https://bolt.new/pricing</t>
        </is>
      </c>
      <c r="M78" s="36" t="n">
        <v>46318</v>
      </c>
      <c r="N78" s="37" t="inlineStr">
        <is>
          <t>n/a</t>
        </is>
      </c>
      <c r="O78" s="37" t="inlineStr">
        <is>
          <t>n/a</t>
        </is>
      </c>
      <c r="P78" s="32" t="inlineStr"/>
      <c r="Q78" s="37" t="inlineStr"/>
      <c r="R78" s="34" t="inlineStr">
        <is>
          <t>Bolt branding on sites. Top-ups: Token reloads on the top monthly Pro tier or any annual Pro plan; they never expire. Price: unknown (shown only in the account, lower per 10M on higher tiers).</t>
        </is>
      </c>
    </row>
    <row r="79">
      <c r="A79" s="32" t="inlineStr">
        <is>
          <t>Bolt · Pro</t>
        </is>
      </c>
      <c r="B79" s="32" t="inlineStr">
        <is>
          <t>App builder</t>
        </is>
      </c>
      <c r="C79" s="32" t="inlineStr">
        <is>
          <t>StackBlitz</t>
        </is>
      </c>
      <c r="D79" s="32" t="inlineStr">
        <is>
          <t>Bolt</t>
        </is>
      </c>
      <c r="E79" s="32" t="inlineStr">
        <is>
          <t>Pro</t>
        </is>
      </c>
      <c r="F79" s="33" t="n">
        <v>25</v>
      </c>
      <c r="G79" s="33" t="n">
        <v>18</v>
      </c>
      <c r="H79" s="32" t="inlineStr">
        <is>
          <t>per user / mo</t>
        </is>
      </c>
      <c r="I79" s="34" t="inlineStr">
        <is>
          <t>10M tokens/mo</t>
        </is>
      </c>
      <c r="J79" s="32" t="inlineStr">
        <is>
          <t>Monthly</t>
        </is>
      </c>
      <c r="K79" s="32" t="inlineStr">
        <is>
          <t>open</t>
        </is>
      </c>
      <c r="L79" s="35" t="inlineStr">
        <is>
          <t>https://bolt.new/pricing</t>
        </is>
      </c>
      <c r="M79" s="36" t="n">
        <v>46318</v>
      </c>
      <c r="N79" s="37" t="inlineStr">
        <is>
          <t>n/a</t>
        </is>
      </c>
      <c r="O79" s="37" t="inlineStr">
        <is>
          <t>n/a</t>
        </is>
      </c>
      <c r="P79" s="32" t="inlineStr"/>
      <c r="Q79" s="37" t="inlineStr"/>
      <c r="R79" s="34" t="inlineStr">
        <is>
          <t>$216/yr. Monthly price: the page shows a $300/yr list total, i.e. $25/mo. Higher Pro token tiers exist; sizes and prices not listed publicly. Top-ups: Token reloads on the top monthly Pro tier or any annual Pro plan; they never expire. Price: unknown (shown only in the account, lower per 10M on higher tiers).</t>
        </is>
      </c>
    </row>
    <row r="80">
      <c r="A80" s="32" t="inlineStr">
        <is>
          <t>Bolt · Teams</t>
        </is>
      </c>
      <c r="B80" s="32" t="inlineStr">
        <is>
          <t>App builder</t>
        </is>
      </c>
      <c r="C80" s="32" t="inlineStr">
        <is>
          <t>StackBlitz</t>
        </is>
      </c>
      <c r="D80" s="32" t="inlineStr">
        <is>
          <t>Bolt</t>
        </is>
      </c>
      <c r="E80" s="32" t="inlineStr">
        <is>
          <t>Teams</t>
        </is>
      </c>
      <c r="F80" s="33" t="n">
        <v>30</v>
      </c>
      <c r="G80" s="33" t="n">
        <v>27</v>
      </c>
      <c r="H80" s="32" t="inlineStr">
        <is>
          <t>per user / mo</t>
        </is>
      </c>
      <c r="I80" s="34" t="inlineStr">
        <is>
          <t>per member</t>
        </is>
      </c>
      <c r="J80" s="32" t="inlineStr">
        <is>
          <t>Monthly</t>
        </is>
      </c>
      <c r="K80" s="32" t="inlineStr">
        <is>
          <t>open</t>
        </is>
      </c>
      <c r="L80" s="35" t="inlineStr">
        <is>
          <t>https://bolt.new/pricing</t>
        </is>
      </c>
      <c r="M80" s="36" t="n">
        <v>46318</v>
      </c>
      <c r="N80" s="37" t="inlineStr">
        <is>
          <t>n/a</t>
        </is>
      </c>
      <c r="O80" s="37" t="inlineStr">
        <is>
          <t>n/a</t>
        </is>
      </c>
      <c r="P80" s="32" t="inlineStr"/>
      <c r="Q80" s="37" t="inlineStr"/>
      <c r="R80" s="34" t="inlineStr">
        <is>
          <t>Per member. $324/yr vs a $360/yr list total ($30/mo). Top-ups: Token reloads on the top monthly Pro tier or any annual Pro plan; they never expire. Price: unknown (shown only in the account, lower per 10M on higher tiers).</t>
        </is>
      </c>
    </row>
    <row r="81">
      <c r="A81" s="32" t="inlineStr">
        <is>
          <t>Bolt · Enterprise</t>
        </is>
      </c>
      <c r="B81" s="32" t="inlineStr">
        <is>
          <t>App builder</t>
        </is>
      </c>
      <c r="C81" s="32" t="inlineStr">
        <is>
          <t>StackBlitz</t>
        </is>
      </c>
      <c r="D81" s="32" t="inlineStr">
        <is>
          <t>Bolt</t>
        </is>
      </c>
      <c r="E81" s="32" t="inlineStr">
        <is>
          <t>Enterprise</t>
        </is>
      </c>
      <c r="F81" s="37" t="inlineStr">
        <is>
          <t>custom</t>
        </is>
      </c>
      <c r="G81" s="37" t="inlineStr">
        <is>
          <t>custom</t>
        </is>
      </c>
      <c r="H81" s="32" t="inlineStr">
        <is>
          <t>per user / mo</t>
        </is>
      </c>
      <c r="I81" s="34" t="inlineStr">
        <is>
          <t>billed by consumption</t>
        </is>
      </c>
      <c r="J81" s="32" t="inlineStr">
        <is>
          <t>Monthly</t>
        </is>
      </c>
      <c r="K81" s="32" t="inlineStr">
        <is>
          <t>open</t>
        </is>
      </c>
      <c r="L81" s="35" t="inlineStr">
        <is>
          <t>https://bolt.new/pricing</t>
        </is>
      </c>
      <c r="M81" s="36" t="n">
        <v>46318</v>
      </c>
      <c r="N81" s="37" t="inlineStr">
        <is>
          <t>n/a</t>
        </is>
      </c>
      <c r="O81" s="37" t="inlineStr">
        <is>
          <t>n/a</t>
        </is>
      </c>
      <c r="P81" s="32" t="inlineStr"/>
      <c r="Q81" s="37" t="inlineStr"/>
      <c r="R81" s="34" t="inlineStr">
        <is>
          <t xml:space="preserve"> Top-ups: Token reloads on the top monthly Pro tier or any annual Pro plan; they never expire. Price: unknown (shown only in the account, lower per 10M on higher tiers).</t>
        </is>
      </c>
    </row>
    <row r="82">
      <c r="A82" s="32" t="inlineStr">
        <is>
          <t>Replit · Starter</t>
        </is>
      </c>
      <c r="B82" s="32" t="inlineStr">
        <is>
          <t>App builder</t>
        </is>
      </c>
      <c r="C82" s="32" t="inlineStr">
        <is>
          <t>Replit</t>
        </is>
      </c>
      <c r="D82" s="32" t="inlineStr">
        <is>
          <t>Replit</t>
        </is>
      </c>
      <c r="E82" s="32" t="inlineStr">
        <is>
          <t>Starter</t>
        </is>
      </c>
      <c r="F82" s="33" t="n">
        <v>0</v>
      </c>
      <c r="G82" s="33" t="n">
        <v>0</v>
      </c>
      <c r="H82" s="32" t="inlineStr">
        <is>
          <t>per workspace / mo</t>
        </is>
      </c>
      <c r="I82" s="34" t="inlineStr">
        <is>
          <t>daily Agent credits, monthly cap</t>
        </is>
      </c>
      <c r="J82" s="32" t="inlineStr">
        <is>
          <t>Monthly</t>
        </is>
      </c>
      <c r="K82" s="32" t="inlineStr">
        <is>
          <t>open</t>
        </is>
      </c>
      <c r="L82" s="35" t="inlineStr">
        <is>
          <t>https://replit.com/pricing</t>
        </is>
      </c>
      <c r="M82" s="36" t="n">
        <v>46318</v>
      </c>
      <c r="N82" s="37" t="inlineStr">
        <is>
          <t>n/a</t>
        </is>
      </c>
      <c r="O82" s="37" t="inlineStr">
        <is>
          <t>n/a</t>
        </is>
      </c>
      <c r="P82" s="32" t="inlineStr"/>
      <c r="Q82" s="37" t="inlineStr"/>
      <c r="R82" s="34" t="inlineStr">
        <is>
          <t>Lite build only. 1 published app, taken down after 30 days. Top-ups: Credit packs on Core and Pro: $100 for $100, $290 for $300, $480 for $500, $950 for $1,000. Expire after 6 months. Pay-as-you-go beyond credits, with budgets.</t>
        </is>
      </c>
    </row>
    <row r="83">
      <c r="A83" s="32" t="inlineStr">
        <is>
          <t>Replit · Core</t>
        </is>
      </c>
      <c r="B83" s="32" t="inlineStr">
        <is>
          <t>App builder</t>
        </is>
      </c>
      <c r="C83" s="32" t="inlineStr">
        <is>
          <t>Replit</t>
        </is>
      </c>
      <c r="D83" s="32" t="inlineStr">
        <is>
          <t>Replit</t>
        </is>
      </c>
      <c r="E83" s="32" t="inlineStr">
        <is>
          <t>Core</t>
        </is>
      </c>
      <c r="F83" s="33" t="n">
        <v>20</v>
      </c>
      <c r="G83" s="33" t="n">
        <v>18</v>
      </c>
      <c r="H83" s="32" t="inlineStr">
        <is>
          <t>per workspace / mo</t>
        </is>
      </c>
      <c r="I83" s="34" t="inlineStr">
        <is>
          <t>$20 credits/mo</t>
        </is>
      </c>
      <c r="J83" s="32" t="inlineStr">
        <is>
          <t>Monthly</t>
        </is>
      </c>
      <c r="K83" s="32" t="inlineStr">
        <is>
          <t>open</t>
        </is>
      </c>
      <c r="L83" s="35" t="inlineStr">
        <is>
          <t>https://replit.com/pricing</t>
        </is>
      </c>
      <c r="M83" s="36" t="n">
        <v>46318</v>
      </c>
      <c r="N83" s="37" t="inlineStr">
        <is>
          <t>n/a</t>
        </is>
      </c>
      <c r="O83" s="37" t="inlineStr">
        <is>
          <t>n/a</t>
        </is>
      </c>
      <c r="P83" s="32" t="inlineStr"/>
      <c r="Q83" s="37" t="inlineStr"/>
      <c r="R83" s="34" t="inlineStr">
        <is>
          <t>Up to 5 collaborators. Docs say $204/yr; the pricing page says $18/mo billed annually. Top-ups: Credit packs on Core and Pro: $100 for $100, $290 for $300, $480 for $500, $950 for $1,000. Expire after 6 months. Pay-as-you-go beyond credits, with budgets.</t>
        </is>
      </c>
    </row>
    <row r="84">
      <c r="A84" s="32" t="inlineStr">
        <is>
          <t>Replit · Pro</t>
        </is>
      </c>
      <c r="B84" s="32" t="inlineStr">
        <is>
          <t>App builder</t>
        </is>
      </c>
      <c r="C84" s="32" t="inlineStr">
        <is>
          <t>Replit</t>
        </is>
      </c>
      <c r="D84" s="32" t="inlineStr">
        <is>
          <t>Replit</t>
        </is>
      </c>
      <c r="E84" s="32" t="inlineStr">
        <is>
          <t>Pro</t>
        </is>
      </c>
      <c r="F84" s="33" t="n">
        <v>100</v>
      </c>
      <c r="G84" s="33" t="n">
        <v>90</v>
      </c>
      <c r="H84" s="32" t="inlineStr">
        <is>
          <t>per workspace / mo</t>
        </is>
      </c>
      <c r="I84" s="34" t="inlineStr">
        <is>
          <t>$100 credits/mo</t>
        </is>
      </c>
      <c r="J84" s="32" t="inlineStr">
        <is>
          <t>Monthly</t>
        </is>
      </c>
      <c r="K84" s="32" t="inlineStr">
        <is>
          <t>open</t>
        </is>
      </c>
      <c r="L84" s="35" t="inlineStr">
        <is>
          <t>https://replit.com/pricing</t>
        </is>
      </c>
      <c r="M84" s="36" t="n">
        <v>46318</v>
      </c>
      <c r="N84" s="37" t="inlineStr">
        <is>
          <t>n/a</t>
        </is>
      </c>
      <c r="O84" s="37" t="inlineStr">
        <is>
          <t>n/a</t>
        </is>
      </c>
      <c r="P84" s="32" t="inlineStr"/>
      <c r="Q84" s="37" t="inlineStr"/>
      <c r="R84" s="34" t="inlineStr">
        <is>
          <t>Up to 15 builders, pooled. Larger credit tiers exist (Replit's blog: up to $4,000/mo); tier prices unknown. Top-ups: Credit packs on Core and Pro: $100 for $100, $290 for $300, $480 for $500, $950 for $1,000. Expire after 6 months. Pay-as-you-go beyond credits, with budgets.</t>
        </is>
      </c>
    </row>
    <row r="85">
      <c r="A85" s="32" t="inlineStr">
        <is>
          <t>Replit · Enterprise</t>
        </is>
      </c>
      <c r="B85" s="32" t="inlineStr">
        <is>
          <t>App builder</t>
        </is>
      </c>
      <c r="C85" s="32" t="inlineStr">
        <is>
          <t>Replit</t>
        </is>
      </c>
      <c r="D85" s="32" t="inlineStr">
        <is>
          <t>Replit</t>
        </is>
      </c>
      <c r="E85" s="32" t="inlineStr">
        <is>
          <t>Enterprise</t>
        </is>
      </c>
      <c r="F85" s="37" t="inlineStr">
        <is>
          <t>custom</t>
        </is>
      </c>
      <c r="G85" s="37" t="inlineStr">
        <is>
          <t>custom</t>
        </is>
      </c>
      <c r="H85" s="32" t="inlineStr">
        <is>
          <t>per workspace / mo</t>
        </is>
      </c>
      <c r="I85" s="34" t="inlineStr">
        <is>
          <t>custom</t>
        </is>
      </c>
      <c r="J85" s="32" t="inlineStr">
        <is>
          <t>Monthly</t>
        </is>
      </c>
      <c r="K85" s="32" t="inlineStr">
        <is>
          <t>open</t>
        </is>
      </c>
      <c r="L85" s="35" t="inlineStr">
        <is>
          <t>https://replit.com/pricing</t>
        </is>
      </c>
      <c r="M85" s="36" t="n">
        <v>46318</v>
      </c>
      <c r="N85" s="37" t="inlineStr">
        <is>
          <t>n/a</t>
        </is>
      </c>
      <c r="O85" s="37" t="inlineStr">
        <is>
          <t>n/a</t>
        </is>
      </c>
      <c r="P85" s="32" t="inlineStr"/>
      <c r="Q85" s="37" t="inlineStr"/>
      <c r="R85" s="34" t="inlineStr">
        <is>
          <t xml:space="preserve"> Top-ups: Credit packs on Core and Pro: $100 for $100, $290 for $300, $480 for $500, $950 for $1,000. Expire after 6 months. Pay-as-you-go beyond credits, with budgets.</t>
        </is>
      </c>
    </row>
    <row r="86">
      <c r="A86" s="32" t="inlineStr">
        <is>
          <t>v0 · Free</t>
        </is>
      </c>
      <c r="B86" s="32" t="inlineStr">
        <is>
          <t>App builder</t>
        </is>
      </c>
      <c r="C86" s="32" t="inlineStr">
        <is>
          <t>Vercel</t>
        </is>
      </c>
      <c r="D86" s="32" t="inlineStr">
        <is>
          <t>v0</t>
        </is>
      </c>
      <c r="E86" s="32" t="inlineStr">
        <is>
          <t>Free</t>
        </is>
      </c>
      <c r="F86" s="33" t="n">
        <v>0</v>
      </c>
      <c r="G86" s="33" t="n">
        <v>0</v>
      </c>
      <c r="H86" s="32" t="inlineStr">
        <is>
          <t>per user / mo</t>
        </is>
      </c>
      <c r="I86" s="34" t="inlineStr">
        <is>
          <t>7 messages/day</t>
        </is>
      </c>
      <c r="J86" s="32" t="inlineStr">
        <is>
          <t>Monthly</t>
        </is>
      </c>
      <c r="K86" s="32" t="inlineStr">
        <is>
          <t>open</t>
        </is>
      </c>
      <c r="L86" s="35" t="inlineStr">
        <is>
          <t>https://v0.app/pricing</t>
        </is>
      </c>
      <c r="M86" s="36" t="n">
        <v>46318</v>
      </c>
      <c r="N86" s="37" t="inlineStr">
        <is>
          <t>n/a</t>
        </is>
      </c>
      <c r="O86" s="37" t="inlineStr">
        <is>
          <t>n/a</t>
        </is>
      </c>
      <c r="P86" s="32" t="inlineStr"/>
      <c r="Q86" s="37" t="inlineStr"/>
      <c r="R86" s="34" t="inlineStr">
        <is>
          <t>New users: $5 of one-time credits. Top-ups: Buy more credits any time on paid plans (shared across the team on Plus and Business). Pack sizes and any discount: unknown.</t>
        </is>
      </c>
    </row>
    <row r="87">
      <c r="A87" s="32" t="inlineStr">
        <is>
          <t>v0 · Plus</t>
        </is>
      </c>
      <c r="B87" s="32" t="inlineStr">
        <is>
          <t>App builder</t>
        </is>
      </c>
      <c r="C87" s="32" t="inlineStr">
        <is>
          <t>Vercel</t>
        </is>
      </c>
      <c r="D87" s="32" t="inlineStr">
        <is>
          <t>v0</t>
        </is>
      </c>
      <c r="E87" s="32" t="inlineStr">
        <is>
          <t>Plus</t>
        </is>
      </c>
      <c r="F87" s="33" t="n">
        <v>30</v>
      </c>
      <c r="G87" s="37" t="inlineStr">
        <is>
          <t>unknown</t>
        </is>
      </c>
      <c r="H87" s="32" t="inlineStr">
        <is>
          <t>per user / mo</t>
        </is>
      </c>
      <c r="I87" s="34" t="inlineStr">
        <is>
          <t>$30 credits/user/mo + $2/day</t>
        </is>
      </c>
      <c r="J87" s="32" t="inlineStr">
        <is>
          <t>Monthly</t>
        </is>
      </c>
      <c r="K87" s="32" t="inlineStr">
        <is>
          <t>open</t>
        </is>
      </c>
      <c r="L87" s="35" t="inlineStr">
        <is>
          <t>https://v0.app/pricing</t>
        </is>
      </c>
      <c r="M87" s="36" t="n">
        <v>46318</v>
      </c>
      <c r="N87" s="37" t="inlineStr">
        <is>
          <t>n/a</t>
        </is>
      </c>
      <c r="O87" s="37" t="inlineStr">
        <is>
          <t>n/a</t>
        </is>
      </c>
      <c r="P87" s="32" t="inlineStr"/>
      <c r="Q87" s="37" t="inlineStr"/>
      <c r="R87" s="34" t="inlineStr">
        <is>
          <t>Per user. No annual price listed. Top-ups: Buy more credits any time on paid plans (shared across the team on Plus and Business). Pack sizes and any discount: unknown.</t>
        </is>
      </c>
    </row>
    <row r="88">
      <c r="A88" s="32" t="inlineStr">
        <is>
          <t>v0 · Business</t>
        </is>
      </c>
      <c r="B88" s="32" t="inlineStr">
        <is>
          <t>App builder</t>
        </is>
      </c>
      <c r="C88" s="32" t="inlineStr">
        <is>
          <t>Vercel</t>
        </is>
      </c>
      <c r="D88" s="32" t="inlineStr">
        <is>
          <t>v0</t>
        </is>
      </c>
      <c r="E88" s="32" t="inlineStr">
        <is>
          <t>Business</t>
        </is>
      </c>
      <c r="F88" s="33" t="n">
        <v>100</v>
      </c>
      <c r="G88" s="37" t="inlineStr">
        <is>
          <t>unknown</t>
        </is>
      </c>
      <c r="H88" s="32" t="inlineStr">
        <is>
          <t>per user / mo</t>
        </is>
      </c>
      <c r="I88" s="34" t="inlineStr">
        <is>
          <t>$30 credits/user/mo + $2/day</t>
        </is>
      </c>
      <c r="J88" s="32" t="inlineStr">
        <is>
          <t>Monthly</t>
        </is>
      </c>
      <c r="K88" s="32" t="inlineStr">
        <is>
          <t>open</t>
        </is>
      </c>
      <c r="L88" s="35" t="inlineStr">
        <is>
          <t>https://v0.app/pricing</t>
        </is>
      </c>
      <c r="M88" s="36" t="n">
        <v>46318</v>
      </c>
      <c r="N88" s="37" t="inlineStr">
        <is>
          <t>n/a</t>
        </is>
      </c>
      <c r="O88" s="37" t="inlineStr">
        <is>
          <t>n/a</t>
        </is>
      </c>
      <c r="P88" s="32" t="inlineStr"/>
      <c r="Q88" s="37" t="inlineStr"/>
      <c r="R88" s="34" t="inlineStr">
        <is>
          <t>Per user. Adds training opt-out. Top-ups: Buy more credits any time on paid plans (shared across the team on Plus and Business). Pack sizes and any discount: unknown.</t>
        </is>
      </c>
    </row>
    <row r="89">
      <c r="A89" s="32" t="inlineStr">
        <is>
          <t>v0 · Premium</t>
        </is>
      </c>
      <c r="B89" s="32" t="inlineStr">
        <is>
          <t>App builder</t>
        </is>
      </c>
      <c r="C89" s="32" t="inlineStr">
        <is>
          <t>Vercel</t>
        </is>
      </c>
      <c r="D89" s="32" t="inlineStr">
        <is>
          <t>v0</t>
        </is>
      </c>
      <c r="E89" s="32" t="inlineStr">
        <is>
          <t>Premium</t>
        </is>
      </c>
      <c r="F89" s="33" t="n">
        <v>20</v>
      </c>
      <c r="G89" s="37" t="inlineStr">
        <is>
          <t>unknown</t>
        </is>
      </c>
      <c r="H89" s="32" t="inlineStr">
        <is>
          <t>per user / mo</t>
        </is>
      </c>
      <c r="I89" s="34" t="inlineStr">
        <is>
          <t>$20 credits/mo</t>
        </is>
      </c>
      <c r="J89" s="32" t="inlineStr">
        <is>
          <t>Monthly</t>
        </is>
      </c>
      <c r="K89" s="32" t="inlineStr">
        <is>
          <t>open</t>
        </is>
      </c>
      <c r="L89" s="35" t="inlineStr">
        <is>
          <t>https://v0.app/pricing</t>
        </is>
      </c>
      <c r="M89" s="36" t="n">
        <v>46318</v>
      </c>
      <c r="N89" s="37" t="inlineStr">
        <is>
          <t>n/a</t>
        </is>
      </c>
      <c r="O89" s="37" t="inlineStr">
        <is>
          <t>n/a</t>
        </is>
      </c>
      <c r="P89" s="32" t="inlineStr"/>
      <c r="Q89" s="37" t="inlineStr"/>
      <c r="R89" s="34" t="inlineStr">
        <is>
          <t>Being sunset; closed to new users. Top-ups: Buy more credits any time on paid plans (shared across the team on Plus and Business). Pack sizes and any discount: unknown.</t>
        </is>
      </c>
    </row>
    <row r="90">
      <c r="A90" s="32" t="inlineStr">
        <is>
          <t>v0 · Enterprise</t>
        </is>
      </c>
      <c r="B90" s="32" t="inlineStr">
        <is>
          <t>App builder</t>
        </is>
      </c>
      <c r="C90" s="32" t="inlineStr">
        <is>
          <t>Vercel</t>
        </is>
      </c>
      <c r="D90" s="32" t="inlineStr">
        <is>
          <t>v0</t>
        </is>
      </c>
      <c r="E90" s="32" t="inlineStr">
        <is>
          <t>Enterprise</t>
        </is>
      </c>
      <c r="F90" s="37" t="inlineStr">
        <is>
          <t>custom</t>
        </is>
      </c>
      <c r="G90" s="37" t="inlineStr">
        <is>
          <t>custom</t>
        </is>
      </c>
      <c r="H90" s="32" t="inlineStr">
        <is>
          <t>per user / mo</t>
        </is>
      </c>
      <c r="I90" s="34" t="inlineStr">
        <is>
          <t>custom</t>
        </is>
      </c>
      <c r="J90" s="32" t="inlineStr">
        <is>
          <t>Monthly</t>
        </is>
      </c>
      <c r="K90" s="32" t="inlineStr">
        <is>
          <t>open</t>
        </is>
      </c>
      <c r="L90" s="35" t="inlineStr">
        <is>
          <t>https://v0.app/pricing</t>
        </is>
      </c>
      <c r="M90" s="36" t="n">
        <v>46318</v>
      </c>
      <c r="N90" s="37" t="inlineStr">
        <is>
          <t>n/a</t>
        </is>
      </c>
      <c r="O90" s="37" t="inlineStr">
        <is>
          <t>n/a</t>
        </is>
      </c>
      <c r="P90" s="32" t="inlineStr"/>
      <c r="Q90" s="37" t="inlineStr"/>
      <c r="R90" s="34" t="inlineStr">
        <is>
          <t xml:space="preserve"> Top-ups: Buy more credits any time on paid plans (shared across the team on Plus and Business). Pack sizes and any discount: unknown.</t>
        </is>
      </c>
    </row>
    <row r="91">
      <c r="A91" s="32" t="inlineStr">
        <is>
          <t>Base44 · Free</t>
        </is>
      </c>
      <c r="B91" s="32" t="inlineStr">
        <is>
          <t>App builder</t>
        </is>
      </c>
      <c r="C91" s="32" t="inlineStr">
        <is>
          <t>Base44</t>
        </is>
      </c>
      <c r="D91" s="32" t="inlineStr">
        <is>
          <t>Base44</t>
        </is>
      </c>
      <c r="E91" s="32" t="inlineStr">
        <is>
          <t>Free</t>
        </is>
      </c>
      <c r="F91" s="33" t="n">
        <v>0</v>
      </c>
      <c r="G91" s="33" t="n">
        <v>0</v>
      </c>
      <c r="H91" s="32" t="inlineStr">
        <is>
          <t>per workspace / mo</t>
        </is>
      </c>
      <c r="I91" s="34" t="inlineStr">
        <is>
          <t>25 msg (5/day) + 100 integration</t>
        </is>
      </c>
      <c r="J91" s="32" t="inlineStr">
        <is>
          <t>Monthly</t>
        </is>
      </c>
      <c r="K91" s="32" t="inlineStr">
        <is>
          <t>open</t>
        </is>
      </c>
      <c r="L91" s="35" t="inlineStr">
        <is>
          <t>https://base44.com/pricing</t>
        </is>
      </c>
      <c r="M91" s="36" t="n">
        <v>46318</v>
      </c>
      <c r="N91" s="37" t="inlineStr">
        <is>
          <t>n/a</t>
        </is>
      </c>
      <c r="O91" s="37" t="inlineStr">
        <is>
          <t>n/a</t>
        </is>
      </c>
      <c r="P91" s="32" t="inlineStr"/>
      <c r="Q91" s="37" t="inlineStr"/>
      <c r="R91" s="34" t="inlineStr">
        <is>
          <t>Up to 5 apps. Top-ups: None: Base44's docs say credit top-ups are no longer available. To get more credits, upgrade the plan.</t>
        </is>
      </c>
    </row>
    <row r="92">
      <c r="A92" s="32" t="inlineStr">
        <is>
          <t>Base44 · Starter</t>
        </is>
      </c>
      <c r="B92" s="32" t="inlineStr">
        <is>
          <t>App builder</t>
        </is>
      </c>
      <c r="C92" s="32" t="inlineStr">
        <is>
          <t>Base44</t>
        </is>
      </c>
      <c r="D92" s="32" t="inlineStr">
        <is>
          <t>Base44</t>
        </is>
      </c>
      <c r="E92" s="32" t="inlineStr">
        <is>
          <t>Starter</t>
        </is>
      </c>
      <c r="F92" s="33" t="n">
        <v>20</v>
      </c>
      <c r="G92" s="33" t="n">
        <v>16</v>
      </c>
      <c r="H92" s="32" t="inlineStr">
        <is>
          <t>per workspace / mo</t>
        </is>
      </c>
      <c r="I92" s="34" t="inlineStr">
        <is>
          <t>100 msg + 2,000 integration</t>
        </is>
      </c>
      <c r="J92" s="32" t="inlineStr">
        <is>
          <t>Monthly</t>
        </is>
      </c>
      <c r="K92" s="32" t="inlineStr">
        <is>
          <t>open</t>
        </is>
      </c>
      <c r="L92" s="35" t="inlineStr">
        <is>
          <t>https://base44.com/pricing</t>
        </is>
      </c>
      <c r="M92" s="36" t="n">
        <v>46318</v>
      </c>
      <c r="N92" s="37" t="inlineStr">
        <is>
          <t>n/a</t>
        </is>
      </c>
      <c r="O92" s="37" t="inlineStr">
        <is>
          <t>n/a</t>
        </is>
      </c>
      <c r="P92" s="32" t="inlineStr"/>
      <c r="Q92" s="37" t="inlineStr"/>
      <c r="R92" s="34" t="inlineStr">
        <is>
          <t xml:space="preserve"> Top-ups: None: Base44's docs say credit top-ups are no longer available. To get more credits, upgrade the plan.</t>
        </is>
      </c>
    </row>
    <row r="93">
      <c r="A93" s="32" t="inlineStr">
        <is>
          <t>Base44 · Builder</t>
        </is>
      </c>
      <c r="B93" s="32" t="inlineStr">
        <is>
          <t>App builder</t>
        </is>
      </c>
      <c r="C93" s="32" t="inlineStr">
        <is>
          <t>Base44</t>
        </is>
      </c>
      <c r="D93" s="32" t="inlineStr">
        <is>
          <t>Base44</t>
        </is>
      </c>
      <c r="E93" s="32" t="inlineStr">
        <is>
          <t>Builder</t>
        </is>
      </c>
      <c r="F93" s="33" t="n">
        <v>50</v>
      </c>
      <c r="G93" s="33" t="n">
        <v>40</v>
      </c>
      <c r="H93" s="32" t="inlineStr">
        <is>
          <t>per workspace / mo</t>
        </is>
      </c>
      <c r="I93" s="34" t="inlineStr">
        <is>
          <t>250 msg + 10,000 integration</t>
        </is>
      </c>
      <c r="J93" s="32" t="inlineStr">
        <is>
          <t>Monthly</t>
        </is>
      </c>
      <c r="K93" s="32" t="inlineStr">
        <is>
          <t>open</t>
        </is>
      </c>
      <c r="L93" s="35" t="inlineStr">
        <is>
          <t>https://base44.com/pricing</t>
        </is>
      </c>
      <c r="M93" s="36" t="n">
        <v>46318</v>
      </c>
      <c r="N93" s="37" t="inlineStr">
        <is>
          <t>n/a</t>
        </is>
      </c>
      <c r="O93" s="37" t="inlineStr">
        <is>
          <t>n/a</t>
        </is>
      </c>
      <c r="P93" s="32" t="inlineStr"/>
      <c r="Q93" s="37" t="inlineStr"/>
      <c r="R93" s="34" t="inlineStr">
        <is>
          <t xml:space="preserve"> Top-ups: None: Base44's docs say credit top-ups are no longer available. To get more credits, upgrade the plan.</t>
        </is>
      </c>
    </row>
    <row r="94">
      <c r="A94" s="32" t="inlineStr">
        <is>
          <t>Base44 · Pro</t>
        </is>
      </c>
      <c r="B94" s="32" t="inlineStr">
        <is>
          <t>App builder</t>
        </is>
      </c>
      <c r="C94" s="32" t="inlineStr">
        <is>
          <t>Base44</t>
        </is>
      </c>
      <c r="D94" s="32" t="inlineStr">
        <is>
          <t>Base44</t>
        </is>
      </c>
      <c r="E94" s="32" t="inlineStr">
        <is>
          <t>Pro</t>
        </is>
      </c>
      <c r="F94" s="33" t="n">
        <v>100</v>
      </c>
      <c r="G94" s="33" t="n">
        <v>80</v>
      </c>
      <c r="H94" s="32" t="inlineStr">
        <is>
          <t>per workspace / mo</t>
        </is>
      </c>
      <c r="I94" s="34" t="inlineStr">
        <is>
          <t>500 msg + 20,000 integration</t>
        </is>
      </c>
      <c r="J94" s="32" t="inlineStr">
        <is>
          <t>Monthly</t>
        </is>
      </c>
      <c r="K94" s="32" t="inlineStr">
        <is>
          <t>open</t>
        </is>
      </c>
      <c r="L94" s="35" t="inlineStr">
        <is>
          <t>https://base44.com/pricing</t>
        </is>
      </c>
      <c r="M94" s="36" t="n">
        <v>46318</v>
      </c>
      <c r="N94" s="37" t="inlineStr">
        <is>
          <t>n/a</t>
        </is>
      </c>
      <c r="O94" s="37" t="inlineStr">
        <is>
          <t>n/a</t>
        </is>
      </c>
      <c r="P94" s="32" t="inlineStr"/>
      <c r="Q94" s="37" t="inlineStr"/>
      <c r="R94" s="34" t="inlineStr">
        <is>
          <t xml:space="preserve"> Top-ups: None: Base44's docs say credit top-ups are no longer available. To get more credits, upgrade the plan.</t>
        </is>
      </c>
    </row>
    <row r="95">
      <c r="A95" s="32" t="inlineStr">
        <is>
          <t>Base44 · Elite</t>
        </is>
      </c>
      <c r="B95" s="32" t="inlineStr">
        <is>
          <t>App builder</t>
        </is>
      </c>
      <c r="C95" s="32" t="inlineStr">
        <is>
          <t>Base44</t>
        </is>
      </c>
      <c r="D95" s="32" t="inlineStr">
        <is>
          <t>Base44</t>
        </is>
      </c>
      <c r="E95" s="32" t="inlineStr">
        <is>
          <t>Elite</t>
        </is>
      </c>
      <c r="F95" s="33" t="n">
        <v>200</v>
      </c>
      <c r="G95" s="33" t="n">
        <v>160</v>
      </c>
      <c r="H95" s="32" t="inlineStr">
        <is>
          <t>per workspace / mo</t>
        </is>
      </c>
      <c r="I95" s="34" t="inlineStr">
        <is>
          <t>1,200 msg + 50,000 integration</t>
        </is>
      </c>
      <c r="J95" s="32" t="inlineStr">
        <is>
          <t>Monthly</t>
        </is>
      </c>
      <c r="K95" s="32" t="inlineStr">
        <is>
          <t>open</t>
        </is>
      </c>
      <c r="L95" s="35" t="inlineStr">
        <is>
          <t>https://base44.com/pricing</t>
        </is>
      </c>
      <c r="M95" s="36" t="n">
        <v>46318</v>
      </c>
      <c r="N95" s="37" t="inlineStr">
        <is>
          <t>n/a</t>
        </is>
      </c>
      <c r="O95" s="37" t="inlineStr">
        <is>
          <t>n/a</t>
        </is>
      </c>
      <c r="P95" s="32" t="inlineStr"/>
      <c r="Q95" s="37" t="inlineStr"/>
      <c r="R95" s="34" t="inlineStr">
        <is>
          <t>6 sizes, up to 8,200 message credits; larger sizes' prices not on the page. Top-ups: None: Base44's docs say credit top-ups are no longer available. To get more credits, upgrade the plan.</t>
        </is>
      </c>
    </row>
    <row r="96">
      <c r="A96" s="32" t="inlineStr">
        <is>
          <t>Base44 · Business</t>
        </is>
      </c>
      <c r="B96" s="32" t="inlineStr">
        <is>
          <t>App builder</t>
        </is>
      </c>
      <c r="C96" s="32" t="inlineStr">
        <is>
          <t>Base44</t>
        </is>
      </c>
      <c r="D96" s="32" t="inlineStr">
        <is>
          <t>Base44</t>
        </is>
      </c>
      <c r="E96" s="32" t="inlineStr">
        <is>
          <t>Business</t>
        </is>
      </c>
      <c r="F96" s="37" t="inlineStr">
        <is>
          <t>unknown</t>
        </is>
      </c>
      <c r="G96" s="37" t="inlineStr">
        <is>
          <t>unknown</t>
        </is>
      </c>
      <c r="H96" s="32" t="inlineStr">
        <is>
          <t>per workspace / mo</t>
        </is>
      </c>
      <c r="I96" s="34" t="inlineStr">
        <is>
          <t>2,400–5,400 msg</t>
        </is>
      </c>
      <c r="J96" s="32" t="inlineStr">
        <is>
          <t>Monthly</t>
        </is>
      </c>
      <c r="K96" s="32" t="inlineStr">
        <is>
          <t>open</t>
        </is>
      </c>
      <c r="L96" s="35" t="inlineStr">
        <is>
          <t>https://base44.com/pricing</t>
        </is>
      </c>
      <c r="M96" s="36" t="n">
        <v>46318</v>
      </c>
      <c r="N96" s="37" t="inlineStr">
        <is>
          <t>n/a</t>
        </is>
      </c>
      <c r="O96" s="37" t="inlineStr">
        <is>
          <t>n/a</t>
        </is>
      </c>
      <c r="P96" s="32" t="inlineStr"/>
      <c r="Q96" s="37" t="inlineStr"/>
      <c r="R96" s="34" t="inlineStr">
        <is>
          <t>SSO, data residency. Price not published. Top-ups: None: Base44's docs say credit top-ups are no longer available. To get more credits, upgrade the plan.</t>
        </is>
      </c>
    </row>
    <row r="97">
      <c r="A97" s="32" t="inlineStr">
        <is>
          <t>TTS · ElevenLabs Eleven v4</t>
        </is>
      </c>
      <c r="B97" s="32" t="inlineStr">
        <is>
          <t>Voice (TTS)</t>
        </is>
      </c>
      <c r="C97" s="32" t="inlineStr">
        <is>
          <t>ElevenLabs</t>
        </is>
      </c>
      <c r="D97" s="32" t="inlineStr">
        <is>
          <t>Text-to-speech</t>
        </is>
      </c>
      <c r="E97" s="32" t="inlineStr">
        <is>
          <t>Eleven v4</t>
        </is>
      </c>
      <c r="F97" s="33" t="n">
        <v>80</v>
      </c>
      <c r="G97" s="33" t="n">
        <v>80</v>
      </c>
      <c r="H97" s="32" t="inlineStr">
        <is>
          <t>per 1M characters</t>
        </is>
      </c>
      <c r="I97" s="34" t="inlineStr">
        <is>
          <t>$0.08 / 1K characters</t>
        </is>
      </c>
      <c r="J97" s="32" t="inlineStr">
        <is>
          <t>Pay as you go</t>
        </is>
      </c>
      <c r="K97" s="32" t="inlineStr">
        <is>
          <t>active</t>
        </is>
      </c>
      <c r="L97" s="35" t="inlineStr">
        <is>
          <t>https://elevenlabs.io/pricing/api</t>
        </is>
      </c>
      <c r="M97" s="36" t="n">
        <v>46318</v>
      </c>
      <c r="N97" s="37" t="inlineStr">
        <is>
          <t>n/a</t>
        </is>
      </c>
      <c r="O97" s="37" t="inlineStr">
        <is>
          <t>n/a</t>
        </is>
      </c>
      <c r="P97" s="32" t="inlineStr"/>
      <c r="Q97" s="37" t="inlineStr"/>
      <c r="R97" s="34" t="inlineStr"/>
    </row>
    <row r="98">
      <c r="A98" s="32" t="inlineStr">
        <is>
          <t>TTS · ElevenLabs Eleven v4 Turbo</t>
        </is>
      </c>
      <c r="B98" s="32" t="inlineStr">
        <is>
          <t>Voice (TTS)</t>
        </is>
      </c>
      <c r="C98" s="32" t="inlineStr">
        <is>
          <t>ElevenLabs</t>
        </is>
      </c>
      <c r="D98" s="32" t="inlineStr">
        <is>
          <t>Text-to-speech</t>
        </is>
      </c>
      <c r="E98" s="32" t="inlineStr">
        <is>
          <t>Eleven v4 Turbo</t>
        </is>
      </c>
      <c r="F98" s="33" t="n">
        <v>40</v>
      </c>
      <c r="G98" s="33" t="n">
        <v>40</v>
      </c>
      <c r="H98" s="32" t="inlineStr">
        <is>
          <t>per 1M characters</t>
        </is>
      </c>
      <c r="I98" s="34" t="inlineStr">
        <is>
          <t>$0.04 / 1K characters</t>
        </is>
      </c>
      <c r="J98" s="32" t="inlineStr">
        <is>
          <t>Pay as you go</t>
        </is>
      </c>
      <c r="K98" s="32" t="inlineStr">
        <is>
          <t>active</t>
        </is>
      </c>
      <c r="L98" s="35" t="inlineStr">
        <is>
          <t>https://elevenlabs.io/pricing/api</t>
        </is>
      </c>
      <c r="M98" s="36" t="n">
        <v>46318</v>
      </c>
      <c r="N98" s="37" t="inlineStr">
        <is>
          <t>n/a</t>
        </is>
      </c>
      <c r="O98" s="37" t="inlineStr">
        <is>
          <t>n/a</t>
        </is>
      </c>
      <c r="P98" s="32" t="inlineStr"/>
      <c r="Q98" s="37" t="inlineStr"/>
      <c r="R98" s="34" t="inlineStr"/>
    </row>
    <row r="99">
      <c r="A99" s="32" t="inlineStr">
        <is>
          <t>TTS · ElevenLabs Eleven v3</t>
        </is>
      </c>
      <c r="B99" s="32" t="inlineStr">
        <is>
          <t>Voice (TTS)</t>
        </is>
      </c>
      <c r="C99" s="32" t="inlineStr">
        <is>
          <t>ElevenLabs</t>
        </is>
      </c>
      <c r="D99" s="32" t="inlineStr">
        <is>
          <t>Text-to-speech</t>
        </is>
      </c>
      <c r="E99" s="32" t="inlineStr">
        <is>
          <t>Eleven v3</t>
        </is>
      </c>
      <c r="F99" s="33" t="n">
        <v>80</v>
      </c>
      <c r="G99" s="33" t="n">
        <v>80</v>
      </c>
      <c r="H99" s="32" t="inlineStr">
        <is>
          <t>per 1M characters</t>
        </is>
      </c>
      <c r="I99" s="34" t="inlineStr">
        <is>
          <t>$0.08 / 1K characters</t>
        </is>
      </c>
      <c r="J99" s="32" t="inlineStr">
        <is>
          <t>Pay as you go</t>
        </is>
      </c>
      <c r="K99" s="32" t="inlineStr">
        <is>
          <t>active</t>
        </is>
      </c>
      <c r="L99" s="35" t="inlineStr">
        <is>
          <t>https://elevenlabs.io/pricing/api</t>
        </is>
      </c>
      <c r="M99" s="36" t="n">
        <v>46318</v>
      </c>
      <c r="N99" s="37" t="inlineStr">
        <is>
          <t>n/a</t>
        </is>
      </c>
      <c r="O99" s="37" t="inlineStr">
        <is>
          <t>n/a</t>
        </is>
      </c>
      <c r="P99" s="32" t="inlineStr"/>
      <c r="Q99" s="37" t="inlineStr"/>
      <c r="R99" s="34" t="inlineStr">
        <is>
          <t>5,000 characters per request.</t>
        </is>
      </c>
    </row>
    <row r="100">
      <c r="A100" s="32" t="inlineStr">
        <is>
          <t>TTS · ElevenLabs Multilingual v2</t>
        </is>
      </c>
      <c r="B100" s="32" t="inlineStr">
        <is>
          <t>Voice (TTS)</t>
        </is>
      </c>
      <c r="C100" s="32" t="inlineStr">
        <is>
          <t>ElevenLabs</t>
        </is>
      </c>
      <c r="D100" s="32" t="inlineStr">
        <is>
          <t>Text-to-speech</t>
        </is>
      </c>
      <c r="E100" s="32" t="inlineStr">
        <is>
          <t>Multilingual v2</t>
        </is>
      </c>
      <c r="F100" s="33" t="n">
        <v>80</v>
      </c>
      <c r="G100" s="33" t="n">
        <v>80</v>
      </c>
      <c r="H100" s="32" t="inlineStr">
        <is>
          <t>per 1M characters</t>
        </is>
      </c>
      <c r="I100" s="34" t="inlineStr">
        <is>
          <t>$0.08 / 1K characters</t>
        </is>
      </c>
      <c r="J100" s="32" t="inlineStr">
        <is>
          <t>Pay as you go</t>
        </is>
      </c>
      <c r="K100" s="32" t="inlineStr">
        <is>
          <t>active</t>
        </is>
      </c>
      <c r="L100" s="35" t="inlineStr">
        <is>
          <t>https://elevenlabs.io/pricing/api</t>
        </is>
      </c>
      <c r="M100" s="36" t="n">
        <v>46318</v>
      </c>
      <c r="N100" s="37" t="inlineStr">
        <is>
          <t>n/a</t>
        </is>
      </c>
      <c r="O100" s="37" t="inlineStr">
        <is>
          <t>n/a</t>
        </is>
      </c>
      <c r="P100" s="32" t="inlineStr"/>
      <c r="Q100" s="37" t="inlineStr"/>
      <c r="R100" s="34" t="inlineStr"/>
    </row>
    <row r="101">
      <c r="A101" s="32" t="inlineStr">
        <is>
          <t>TTS · ElevenLabs Flash / Turbo v2.5</t>
        </is>
      </c>
      <c r="B101" s="32" t="inlineStr">
        <is>
          <t>Voice (TTS)</t>
        </is>
      </c>
      <c r="C101" s="32" t="inlineStr">
        <is>
          <t>ElevenLabs</t>
        </is>
      </c>
      <c r="D101" s="32" t="inlineStr">
        <is>
          <t>Text-to-speech</t>
        </is>
      </c>
      <c r="E101" s="32" t="inlineStr">
        <is>
          <t>Flash / Turbo v2.5</t>
        </is>
      </c>
      <c r="F101" s="33" t="n">
        <v>40</v>
      </c>
      <c r="G101" s="33" t="n">
        <v>40</v>
      </c>
      <c r="H101" s="32" t="inlineStr">
        <is>
          <t>per 1M characters</t>
        </is>
      </c>
      <c r="I101" s="34" t="inlineStr">
        <is>
          <t>$0.04 / 1K characters</t>
        </is>
      </c>
      <c r="J101" s="32" t="inlineStr">
        <is>
          <t>Pay as you go</t>
        </is>
      </c>
      <c r="K101" s="32" t="inlineStr">
        <is>
          <t>active</t>
        </is>
      </c>
      <c r="L101" s="35" t="inlineStr">
        <is>
          <t>https://elevenlabs.io/pricing/api</t>
        </is>
      </c>
      <c r="M101" s="36" t="n">
        <v>46318</v>
      </c>
      <c r="N101" s="37" t="inlineStr">
        <is>
          <t>n/a</t>
        </is>
      </c>
      <c r="O101" s="37" t="inlineStr">
        <is>
          <t>n/a</t>
        </is>
      </c>
      <c r="P101" s="32" t="inlineStr"/>
      <c r="Q101" s="37" t="inlineStr"/>
      <c r="R101" s="34" t="inlineStr"/>
    </row>
    <row r="102">
      <c r="A102" s="32" t="inlineStr">
        <is>
          <t>TTS · OpenAI tts-1</t>
        </is>
      </c>
      <c r="B102" s="32" t="inlineStr">
        <is>
          <t>Voice (TTS)</t>
        </is>
      </c>
      <c r="C102" s="32" t="inlineStr">
        <is>
          <t>OpenAI</t>
        </is>
      </c>
      <c r="D102" s="32" t="inlineStr">
        <is>
          <t>Text-to-speech</t>
        </is>
      </c>
      <c r="E102" s="32" t="inlineStr">
        <is>
          <t>tts-1</t>
        </is>
      </c>
      <c r="F102" s="33" t="n">
        <v>15</v>
      </c>
      <c r="G102" s="33" t="n">
        <v>15</v>
      </c>
      <c r="H102" s="32" t="inlineStr">
        <is>
          <t>per 1M characters</t>
        </is>
      </c>
      <c r="I102" s="34" t="inlineStr">
        <is>
          <t>$15.00 / 1M characters</t>
        </is>
      </c>
      <c r="J102" s="32" t="inlineStr">
        <is>
          <t>Pay as you go</t>
        </is>
      </c>
      <c r="K102" s="32" t="inlineStr">
        <is>
          <t>deprecated</t>
        </is>
      </c>
      <c r="L102" s="35" t="inlineStr">
        <is>
          <t>https://platform.openai.com/docs/pricing</t>
        </is>
      </c>
      <c r="M102" s="36" t="n">
        <v>46318</v>
      </c>
      <c r="N102" s="37" t="inlineStr">
        <is>
          <t>n/a</t>
        </is>
      </c>
      <c r="O102" s="37" t="inlineStr">
        <is>
          <t>n/a</t>
        </is>
      </c>
      <c r="P102" s="32" t="inlineStr"/>
      <c r="Q102" s="37" t="inlineStr"/>
      <c r="R102" s="34" t="inlineStr">
        <is>
          <t>Replacement: gpt-realtime-2.1-mini. Shuts down 2027-01-06.</t>
        </is>
      </c>
    </row>
    <row r="103">
      <c r="A103" s="32" t="inlineStr">
        <is>
          <t>TTS · OpenAI tts-1-hd</t>
        </is>
      </c>
      <c r="B103" s="32" t="inlineStr">
        <is>
          <t>Voice (TTS)</t>
        </is>
      </c>
      <c r="C103" s="32" t="inlineStr">
        <is>
          <t>OpenAI</t>
        </is>
      </c>
      <c r="D103" s="32" t="inlineStr">
        <is>
          <t>Text-to-speech</t>
        </is>
      </c>
      <c r="E103" s="32" t="inlineStr">
        <is>
          <t>tts-1-hd</t>
        </is>
      </c>
      <c r="F103" s="33" t="n">
        <v>30</v>
      </c>
      <c r="G103" s="33" t="n">
        <v>30</v>
      </c>
      <c r="H103" s="32" t="inlineStr">
        <is>
          <t>per 1M characters</t>
        </is>
      </c>
      <c r="I103" s="34" t="inlineStr">
        <is>
          <t>$30.00 / 1M characters</t>
        </is>
      </c>
      <c r="J103" s="32" t="inlineStr">
        <is>
          <t>Pay as you go</t>
        </is>
      </c>
      <c r="K103" s="32" t="inlineStr">
        <is>
          <t>deprecated</t>
        </is>
      </c>
      <c r="L103" s="35" t="inlineStr">
        <is>
          <t>https://platform.openai.com/docs/pricing</t>
        </is>
      </c>
      <c r="M103" s="36" t="n">
        <v>46318</v>
      </c>
      <c r="N103" s="37" t="inlineStr">
        <is>
          <t>n/a</t>
        </is>
      </c>
      <c r="O103" s="37" t="inlineStr">
        <is>
          <t>n/a</t>
        </is>
      </c>
      <c r="P103" s="32" t="inlineStr"/>
      <c r="Q103" s="37" t="inlineStr"/>
      <c r="R103" s="34" t="inlineStr">
        <is>
          <t>Replacement: gpt-realtime-2.1-mini. Shuts down 2027-01-06.</t>
        </is>
      </c>
    </row>
    <row r="104">
      <c r="A104" s="32" t="inlineStr">
        <is>
          <t>TTS · OpenAI gpt-4o-mini-tts</t>
        </is>
      </c>
      <c r="B104" s="32" t="inlineStr">
        <is>
          <t>Voice (TTS)</t>
        </is>
      </c>
      <c r="C104" s="32" t="inlineStr">
        <is>
          <t>OpenAI</t>
        </is>
      </c>
      <c r="D104" s="32" t="inlineStr">
        <is>
          <t>Text-to-speech</t>
        </is>
      </c>
      <c r="E104" s="32" t="inlineStr">
        <is>
          <t>gpt-4o-mini-tts</t>
        </is>
      </c>
      <c r="F104" s="37" t="inlineStr">
        <is>
          <t>unknown</t>
        </is>
      </c>
      <c r="G104" s="37" t="inlineStr">
        <is>
          <t>unknown</t>
        </is>
      </c>
      <c r="H104" s="32" t="inlineStr">
        <is>
          <t>per 1M characters</t>
        </is>
      </c>
      <c r="I104" s="34" t="inlineStr">
        <is>
          <t>$0.60 / 1M text in · $12 / 1M audio out (tokens)</t>
        </is>
      </c>
      <c r="J104" s="32" t="inlineStr">
        <is>
          <t>Pay as you go</t>
        </is>
      </c>
      <c r="K104" s="32" t="inlineStr">
        <is>
          <t>deprecated</t>
        </is>
      </c>
      <c r="L104" s="35" t="inlineStr">
        <is>
          <t>https://platform.openai.com/docs/pricing</t>
        </is>
      </c>
      <c r="M104" s="36" t="n">
        <v>46318</v>
      </c>
      <c r="N104" s="37" t="inlineStr">
        <is>
          <t>n/a</t>
        </is>
      </c>
      <c r="O104" s="37" t="inlineStr">
        <is>
          <t>n/a</t>
        </is>
      </c>
      <c r="P104" s="32" t="inlineStr"/>
      <c r="Q104" s="37" t="inlineStr"/>
      <c r="R104" s="34" t="inlineStr">
        <is>
          <t>Token-priced; no per-character rate. Snapshots 2025-03-20 and 2025-12-15 shut down Jan 6, 2027; replacement gpt-realtime-2.1-mini. Shuts down 2027-01-06.</t>
        </is>
      </c>
    </row>
    <row r="105">
      <c r="A105" s="32" t="inlineStr">
        <is>
          <t>TTS · Google Cloud Standard</t>
        </is>
      </c>
      <c r="B105" s="32" t="inlineStr">
        <is>
          <t>Voice (TTS)</t>
        </is>
      </c>
      <c r="C105" s="32" t="inlineStr">
        <is>
          <t>Google Cloud</t>
        </is>
      </c>
      <c r="D105" s="32" t="inlineStr">
        <is>
          <t>Text-to-speech</t>
        </is>
      </c>
      <c r="E105" s="32" t="inlineStr">
        <is>
          <t>Standard</t>
        </is>
      </c>
      <c r="F105" s="33" t="n">
        <v>4</v>
      </c>
      <c r="G105" s="33" t="n">
        <v>4</v>
      </c>
      <c r="H105" s="32" t="inlineStr">
        <is>
          <t>per 1M characters</t>
        </is>
      </c>
      <c r="I105" s="34" t="inlineStr">
        <is>
          <t>$4 / 1M characters</t>
        </is>
      </c>
      <c r="J105" s="32" t="inlineStr">
        <is>
          <t>Pay as you go</t>
        </is>
      </c>
      <c r="K105" s="32" t="inlineStr">
        <is>
          <t>active</t>
        </is>
      </c>
      <c r="L105" s="35" t="inlineStr">
        <is>
          <t>https://cloud.google.com/text-to-speech/pricing</t>
        </is>
      </c>
      <c r="M105" s="36" t="n">
        <v>46318</v>
      </c>
      <c r="N105" s="37" t="inlineStr">
        <is>
          <t>n/a</t>
        </is>
      </c>
      <c r="O105" s="37" t="inlineStr">
        <is>
          <t>n/a</t>
        </is>
      </c>
      <c r="P105" s="32" t="inlineStr"/>
      <c r="Q105" s="37" t="inlineStr"/>
      <c r="R105" s="34" t="inlineStr">
        <is>
          <t>4M characters free a month.</t>
        </is>
      </c>
    </row>
    <row r="106">
      <c r="A106" s="32" t="inlineStr">
        <is>
          <t>TTS · Google Cloud WaveNet</t>
        </is>
      </c>
      <c r="B106" s="32" t="inlineStr">
        <is>
          <t>Voice (TTS)</t>
        </is>
      </c>
      <c r="C106" s="32" t="inlineStr">
        <is>
          <t>Google Cloud</t>
        </is>
      </c>
      <c r="D106" s="32" t="inlineStr">
        <is>
          <t>Text-to-speech</t>
        </is>
      </c>
      <c r="E106" s="32" t="inlineStr">
        <is>
          <t>WaveNet</t>
        </is>
      </c>
      <c r="F106" s="33" t="n">
        <v>4</v>
      </c>
      <c r="G106" s="33" t="n">
        <v>4</v>
      </c>
      <c r="H106" s="32" t="inlineStr">
        <is>
          <t>per 1M characters</t>
        </is>
      </c>
      <c r="I106" s="34" t="inlineStr">
        <is>
          <t>$4 / 1M characters</t>
        </is>
      </c>
      <c r="J106" s="32" t="inlineStr">
        <is>
          <t>Pay as you go</t>
        </is>
      </c>
      <c r="K106" s="32" t="inlineStr">
        <is>
          <t>active</t>
        </is>
      </c>
      <c r="L106" s="35" t="inlineStr">
        <is>
          <t>https://cloud.google.com/text-to-speech/pricing</t>
        </is>
      </c>
      <c r="M106" s="36" t="n">
        <v>46318</v>
      </c>
      <c r="N106" s="37" t="inlineStr">
        <is>
          <t>n/a</t>
        </is>
      </c>
      <c r="O106" s="37" t="inlineStr">
        <is>
          <t>n/a</t>
        </is>
      </c>
      <c r="P106" s="32" t="inlineStr"/>
      <c r="Q106" s="37" t="inlineStr"/>
      <c r="R106" s="34" t="inlineStr">
        <is>
          <t>4M characters free a month.</t>
        </is>
      </c>
    </row>
    <row r="107">
      <c r="A107" s="32" t="inlineStr">
        <is>
          <t>TTS · Google Cloud Neural2</t>
        </is>
      </c>
      <c r="B107" s="32" t="inlineStr">
        <is>
          <t>Voice (TTS)</t>
        </is>
      </c>
      <c r="C107" s="32" t="inlineStr">
        <is>
          <t>Google Cloud</t>
        </is>
      </c>
      <c r="D107" s="32" t="inlineStr">
        <is>
          <t>Text-to-speech</t>
        </is>
      </c>
      <c r="E107" s="32" t="inlineStr">
        <is>
          <t>Neural2</t>
        </is>
      </c>
      <c r="F107" s="33" t="n">
        <v>16</v>
      </c>
      <c r="G107" s="33" t="n">
        <v>16</v>
      </c>
      <c r="H107" s="32" t="inlineStr">
        <is>
          <t>per 1M characters</t>
        </is>
      </c>
      <c r="I107" s="34" t="inlineStr">
        <is>
          <t>$16 / 1M characters</t>
        </is>
      </c>
      <c r="J107" s="32" t="inlineStr">
        <is>
          <t>Pay as you go</t>
        </is>
      </c>
      <c r="K107" s="32" t="inlineStr">
        <is>
          <t>active</t>
        </is>
      </c>
      <c r="L107" s="35" t="inlineStr">
        <is>
          <t>https://cloud.google.com/text-to-speech/pricing</t>
        </is>
      </c>
      <c r="M107" s="36" t="n">
        <v>46318</v>
      </c>
      <c r="N107" s="37" t="inlineStr">
        <is>
          <t>n/a</t>
        </is>
      </c>
      <c r="O107" s="37" t="inlineStr">
        <is>
          <t>n/a</t>
        </is>
      </c>
      <c r="P107" s="32" t="inlineStr"/>
      <c r="Q107" s="37" t="inlineStr"/>
      <c r="R107" s="34" t="inlineStr">
        <is>
          <t>1M characters free a month.</t>
        </is>
      </c>
    </row>
    <row r="108">
      <c r="A108" s="32" t="inlineStr">
        <is>
          <t>TTS · Google Cloud Chirp 3 HD</t>
        </is>
      </c>
      <c r="B108" s="32" t="inlineStr">
        <is>
          <t>Voice (TTS)</t>
        </is>
      </c>
      <c r="C108" s="32" t="inlineStr">
        <is>
          <t>Google Cloud</t>
        </is>
      </c>
      <c r="D108" s="32" t="inlineStr">
        <is>
          <t>Text-to-speech</t>
        </is>
      </c>
      <c r="E108" s="32" t="inlineStr">
        <is>
          <t>Chirp 3 HD</t>
        </is>
      </c>
      <c r="F108" s="33" t="n">
        <v>30</v>
      </c>
      <c r="G108" s="33" t="n">
        <v>30</v>
      </c>
      <c r="H108" s="32" t="inlineStr">
        <is>
          <t>per 1M characters</t>
        </is>
      </c>
      <c r="I108" s="34" t="inlineStr">
        <is>
          <t>$30 / 1M characters</t>
        </is>
      </c>
      <c r="J108" s="32" t="inlineStr">
        <is>
          <t>Pay as you go</t>
        </is>
      </c>
      <c r="K108" s="32" t="inlineStr">
        <is>
          <t>active</t>
        </is>
      </c>
      <c r="L108" s="35" t="inlineStr">
        <is>
          <t>https://cloud.google.com/text-to-speech/pricing</t>
        </is>
      </c>
      <c r="M108" s="36" t="n">
        <v>46318</v>
      </c>
      <c r="N108" s="37" t="inlineStr">
        <is>
          <t>n/a</t>
        </is>
      </c>
      <c r="O108" s="37" t="inlineStr">
        <is>
          <t>n/a</t>
        </is>
      </c>
      <c r="P108" s="32" t="inlineStr"/>
      <c r="Q108" s="37" t="inlineStr"/>
      <c r="R108" s="34" t="inlineStr">
        <is>
          <t>1M characters free a month.</t>
        </is>
      </c>
    </row>
    <row r="109">
      <c r="A109" s="32" t="inlineStr">
        <is>
          <t>TTS · Google Cloud Studio</t>
        </is>
      </c>
      <c r="B109" s="32" t="inlineStr">
        <is>
          <t>Voice (TTS)</t>
        </is>
      </c>
      <c r="C109" s="32" t="inlineStr">
        <is>
          <t>Google Cloud</t>
        </is>
      </c>
      <c r="D109" s="32" t="inlineStr">
        <is>
          <t>Text-to-speech</t>
        </is>
      </c>
      <c r="E109" s="32" t="inlineStr">
        <is>
          <t>Studio</t>
        </is>
      </c>
      <c r="F109" s="33" t="n">
        <v>160</v>
      </c>
      <c r="G109" s="33" t="n">
        <v>160</v>
      </c>
      <c r="H109" s="32" t="inlineStr">
        <is>
          <t>per 1M characters</t>
        </is>
      </c>
      <c r="I109" s="34" t="inlineStr">
        <is>
          <t>$160 / 1M characters</t>
        </is>
      </c>
      <c r="J109" s="32" t="inlineStr">
        <is>
          <t>Pay as you go</t>
        </is>
      </c>
      <c r="K109" s="32" t="inlineStr">
        <is>
          <t>active</t>
        </is>
      </c>
      <c r="L109" s="35" t="inlineStr">
        <is>
          <t>https://cloud.google.com/text-to-speech/pricing</t>
        </is>
      </c>
      <c r="M109" s="36" t="n">
        <v>46318</v>
      </c>
      <c r="N109" s="37" t="inlineStr">
        <is>
          <t>n/a</t>
        </is>
      </c>
      <c r="O109" s="37" t="inlineStr">
        <is>
          <t>n/a</t>
        </is>
      </c>
      <c r="P109" s="32" t="inlineStr"/>
      <c r="Q109" s="37" t="inlineStr"/>
      <c r="R109" s="34" t="inlineStr">
        <is>
          <t>1M characters free a month.</t>
        </is>
      </c>
    </row>
    <row r="110">
      <c r="A110" s="32" t="inlineStr">
        <is>
          <t>TTS · Google Cloud Gemini 3.8 Flash TTS</t>
        </is>
      </c>
      <c r="B110" s="32" t="inlineStr">
        <is>
          <t>Voice (TTS)</t>
        </is>
      </c>
      <c r="C110" s="32" t="inlineStr">
        <is>
          <t>Google Cloud</t>
        </is>
      </c>
      <c r="D110" s="32" t="inlineStr">
        <is>
          <t>Text-to-speech</t>
        </is>
      </c>
      <c r="E110" s="32" t="inlineStr">
        <is>
          <t>Gemini 3.8 Flash TTS</t>
        </is>
      </c>
      <c r="F110" s="37" t="inlineStr">
        <is>
          <t>unknown</t>
        </is>
      </c>
      <c r="G110" s="37" t="inlineStr">
        <is>
          <t>unknown</t>
        </is>
      </c>
      <c r="H110" s="32" t="inlineStr">
        <is>
          <t>per 1M characters</t>
        </is>
      </c>
      <c r="I110" s="34" t="inlineStr">
        <is>
          <t>$0.50 / 1M text in · $9 / 1M audio out (tokens)</t>
        </is>
      </c>
      <c r="J110" s="32" t="inlineStr">
        <is>
          <t>Pay as you go</t>
        </is>
      </c>
      <c r="K110" s="32" t="inlineStr">
        <is>
          <t>preview</t>
        </is>
      </c>
      <c r="L110" s="35" t="inlineStr">
        <is>
          <t>https://cloud.google.com/text-to-speech/pricing</t>
        </is>
      </c>
      <c r="M110" s="36" t="n">
        <v>46318</v>
      </c>
      <c r="N110" s="37" t="inlineStr">
        <is>
          <t>n/a</t>
        </is>
      </c>
      <c r="O110" s="37" t="inlineStr">
        <is>
          <t>n/a</t>
        </is>
      </c>
      <c r="P110" s="32" t="inlineStr"/>
      <c r="Q110" s="37" t="inlineStr"/>
      <c r="R110" s="34" t="inlineStr">
        <is>
          <t>Rises to $1 / $18 on Jan 1, 2027. 25 audio tokens = 1 second, so ~$0.81 per hour of output audio plus input.</t>
        </is>
      </c>
    </row>
    <row r="111">
      <c r="A111" s="32" t="inlineStr">
        <is>
          <t>TTS · Google Cloud Gemini 2.5 Flash TTS</t>
        </is>
      </c>
      <c r="B111" s="32" t="inlineStr">
        <is>
          <t>Voice (TTS)</t>
        </is>
      </c>
      <c r="C111" s="32" t="inlineStr">
        <is>
          <t>Google Cloud</t>
        </is>
      </c>
      <c r="D111" s="32" t="inlineStr">
        <is>
          <t>Text-to-speech</t>
        </is>
      </c>
      <c r="E111" s="32" t="inlineStr">
        <is>
          <t>Gemini 2.5 Flash TTS</t>
        </is>
      </c>
      <c r="F111" s="37" t="inlineStr">
        <is>
          <t>unknown</t>
        </is>
      </c>
      <c r="G111" s="37" t="inlineStr">
        <is>
          <t>unknown</t>
        </is>
      </c>
      <c r="H111" s="32" t="inlineStr">
        <is>
          <t>per 1M characters</t>
        </is>
      </c>
      <c r="I111" s="34" t="inlineStr">
        <is>
          <t>$0.50 / 1M text in · $10 / 1M audio out (tokens)</t>
        </is>
      </c>
      <c r="J111" s="32" t="inlineStr">
        <is>
          <t>Pay as you go</t>
        </is>
      </c>
      <c r="K111" s="32" t="inlineStr">
        <is>
          <t>active</t>
        </is>
      </c>
      <c r="L111" s="35" t="inlineStr">
        <is>
          <t>https://cloud.google.com/text-to-speech/pricing</t>
        </is>
      </c>
      <c r="M111" s="36" t="n">
        <v>46318</v>
      </c>
      <c r="N111" s="37" t="inlineStr">
        <is>
          <t>n/a</t>
        </is>
      </c>
      <c r="O111" s="37" t="inlineStr">
        <is>
          <t>n/a</t>
        </is>
      </c>
      <c r="P111" s="32" t="inlineStr"/>
      <c r="Q111" s="37" t="inlineStr"/>
      <c r="R111" s="34" t="inlineStr">
        <is>
          <t>Token-priced; ~$0.90 per hour of output audio plus input.</t>
        </is>
      </c>
    </row>
    <row r="112">
      <c r="A112" s="32" t="inlineStr">
        <is>
          <t>TTS · Amazon (AWS) Polly Standard</t>
        </is>
      </c>
      <c r="B112" s="32" t="inlineStr">
        <is>
          <t>Voice (TTS)</t>
        </is>
      </c>
      <c r="C112" s="32" t="inlineStr">
        <is>
          <t>Amazon (AWS)</t>
        </is>
      </c>
      <c r="D112" s="32" t="inlineStr">
        <is>
          <t>Text-to-speech</t>
        </is>
      </c>
      <c r="E112" s="32" t="inlineStr">
        <is>
          <t>Polly Standard</t>
        </is>
      </c>
      <c r="F112" s="33" t="n">
        <v>4</v>
      </c>
      <c r="G112" s="33" t="n">
        <v>4</v>
      </c>
      <c r="H112" s="32" t="inlineStr">
        <is>
          <t>per 1M characters</t>
        </is>
      </c>
      <c r="I112" s="34" t="inlineStr">
        <is>
          <t>$4 / 1M characters</t>
        </is>
      </c>
      <c r="J112" s="32" t="inlineStr">
        <is>
          <t>Pay as you go</t>
        </is>
      </c>
      <c r="K112" s="32" t="inlineStr">
        <is>
          <t>active</t>
        </is>
      </c>
      <c r="L112" s="35" t="inlineStr">
        <is>
          <t>https://aws.amazon.com/polly/pricing/</t>
        </is>
      </c>
      <c r="M112" s="36" t="n">
        <v>46318</v>
      </c>
      <c r="N112" s="37" t="inlineStr">
        <is>
          <t>n/a</t>
        </is>
      </c>
      <c r="O112" s="37" t="inlineStr">
        <is>
          <t>n/a</t>
        </is>
      </c>
      <c r="P112" s="32" t="inlineStr"/>
      <c r="Q112" s="37" t="inlineStr"/>
      <c r="R112" s="34" t="inlineStr">
        <is>
          <t>5M characters free a month.</t>
        </is>
      </c>
    </row>
    <row r="113">
      <c r="A113" s="32" t="inlineStr">
        <is>
          <t>TTS · Amazon (AWS) Polly Neural</t>
        </is>
      </c>
      <c r="B113" s="32" t="inlineStr">
        <is>
          <t>Voice (TTS)</t>
        </is>
      </c>
      <c r="C113" s="32" t="inlineStr">
        <is>
          <t>Amazon (AWS)</t>
        </is>
      </c>
      <c r="D113" s="32" t="inlineStr">
        <is>
          <t>Text-to-speech</t>
        </is>
      </c>
      <c r="E113" s="32" t="inlineStr">
        <is>
          <t>Polly Neural</t>
        </is>
      </c>
      <c r="F113" s="33" t="n">
        <v>16</v>
      </c>
      <c r="G113" s="33" t="n">
        <v>16</v>
      </c>
      <c r="H113" s="32" t="inlineStr">
        <is>
          <t>per 1M characters</t>
        </is>
      </c>
      <c r="I113" s="34" t="inlineStr">
        <is>
          <t>$16 / 1M characters</t>
        </is>
      </c>
      <c r="J113" s="32" t="inlineStr">
        <is>
          <t>Pay as you go</t>
        </is>
      </c>
      <c r="K113" s="32" t="inlineStr">
        <is>
          <t>active</t>
        </is>
      </c>
      <c r="L113" s="35" t="inlineStr">
        <is>
          <t>https://aws.amazon.com/polly/pricing/</t>
        </is>
      </c>
      <c r="M113" s="36" t="n">
        <v>46318</v>
      </c>
      <c r="N113" s="37" t="inlineStr">
        <is>
          <t>n/a</t>
        </is>
      </c>
      <c r="O113" s="37" t="inlineStr">
        <is>
          <t>n/a</t>
        </is>
      </c>
      <c r="P113" s="32" t="inlineStr"/>
      <c r="Q113" s="37" t="inlineStr"/>
      <c r="R113" s="34" t="inlineStr">
        <is>
          <t>1M free a month for 12 months.</t>
        </is>
      </c>
    </row>
    <row r="114">
      <c r="A114" s="32" t="inlineStr">
        <is>
          <t>TTS · Amazon (AWS) Polly Generative</t>
        </is>
      </c>
      <c r="B114" s="32" t="inlineStr">
        <is>
          <t>Voice (TTS)</t>
        </is>
      </c>
      <c r="C114" s="32" t="inlineStr">
        <is>
          <t>Amazon (AWS)</t>
        </is>
      </c>
      <c r="D114" s="32" t="inlineStr">
        <is>
          <t>Text-to-speech</t>
        </is>
      </c>
      <c r="E114" s="32" t="inlineStr">
        <is>
          <t>Polly Generative</t>
        </is>
      </c>
      <c r="F114" s="33" t="n">
        <v>30</v>
      </c>
      <c r="G114" s="33" t="n">
        <v>30</v>
      </c>
      <c r="H114" s="32" t="inlineStr">
        <is>
          <t>per 1M characters</t>
        </is>
      </c>
      <c r="I114" s="34" t="inlineStr">
        <is>
          <t>$30 / 1M characters</t>
        </is>
      </c>
      <c r="J114" s="32" t="inlineStr">
        <is>
          <t>Pay as you go</t>
        </is>
      </c>
      <c r="K114" s="32" t="inlineStr">
        <is>
          <t>active</t>
        </is>
      </c>
      <c r="L114" s="35" t="inlineStr">
        <is>
          <t>https://aws.amazon.com/polly/pricing/</t>
        </is>
      </c>
      <c r="M114" s="36" t="n">
        <v>46318</v>
      </c>
      <c r="N114" s="37" t="inlineStr">
        <is>
          <t>n/a</t>
        </is>
      </c>
      <c r="O114" s="37" t="inlineStr">
        <is>
          <t>n/a</t>
        </is>
      </c>
      <c r="P114" s="32" t="inlineStr"/>
      <c r="Q114" s="37" t="inlineStr"/>
      <c r="R114" s="34" t="inlineStr">
        <is>
          <t>100K free a month for 12 months.</t>
        </is>
      </c>
    </row>
    <row r="115">
      <c r="A115" s="32" t="inlineStr">
        <is>
          <t>TTS · Amazon (AWS) Polly Long-Form</t>
        </is>
      </c>
      <c r="B115" s="32" t="inlineStr">
        <is>
          <t>Voice (TTS)</t>
        </is>
      </c>
      <c r="C115" s="32" t="inlineStr">
        <is>
          <t>Amazon (AWS)</t>
        </is>
      </c>
      <c r="D115" s="32" t="inlineStr">
        <is>
          <t>Text-to-speech</t>
        </is>
      </c>
      <c r="E115" s="32" t="inlineStr">
        <is>
          <t>Polly Long-Form</t>
        </is>
      </c>
      <c r="F115" s="33" t="n">
        <v>100</v>
      </c>
      <c r="G115" s="33" t="n">
        <v>100</v>
      </c>
      <c r="H115" s="32" t="inlineStr">
        <is>
          <t>per 1M characters</t>
        </is>
      </c>
      <c r="I115" s="34" t="inlineStr">
        <is>
          <t>$100 / 1M characters</t>
        </is>
      </c>
      <c r="J115" s="32" t="inlineStr">
        <is>
          <t>Pay as you go</t>
        </is>
      </c>
      <c r="K115" s="32" t="inlineStr">
        <is>
          <t>active</t>
        </is>
      </c>
      <c r="L115" s="35" t="inlineStr">
        <is>
          <t>https://aws.amazon.com/polly/pricing/</t>
        </is>
      </c>
      <c r="M115" s="36" t="n">
        <v>46318</v>
      </c>
      <c r="N115" s="37" t="inlineStr">
        <is>
          <t>n/a</t>
        </is>
      </c>
      <c r="O115" s="37" t="inlineStr">
        <is>
          <t>n/a</t>
        </is>
      </c>
      <c r="P115" s="32" t="inlineStr"/>
      <c r="Q115" s="37" t="inlineStr"/>
      <c r="R115" s="34" t="inlineStr">
        <is>
          <t>500K free a month for 12 months.</t>
        </is>
      </c>
    </row>
    <row r="116">
      <c r="A116" s="32" t="inlineStr">
        <is>
          <t>TTS · Azure AI Speech Neural</t>
        </is>
      </c>
      <c r="B116" s="32" t="inlineStr">
        <is>
          <t>Voice (TTS)</t>
        </is>
      </c>
      <c r="C116" s="32" t="inlineStr">
        <is>
          <t>Azure AI Speech</t>
        </is>
      </c>
      <c r="D116" s="32" t="inlineStr">
        <is>
          <t>Text-to-speech</t>
        </is>
      </c>
      <c r="E116" s="32" t="inlineStr">
        <is>
          <t>Neural</t>
        </is>
      </c>
      <c r="F116" s="33" t="n">
        <v>15</v>
      </c>
      <c r="G116" s="33" t="n">
        <v>15</v>
      </c>
      <c r="H116" s="32" t="inlineStr">
        <is>
          <t>per 1M characters</t>
        </is>
      </c>
      <c r="I116" s="34" t="inlineStr">
        <is>
          <t>$15 / 1M characters</t>
        </is>
      </c>
      <c r="J116" s="32" t="inlineStr">
        <is>
          <t>Pay as you go</t>
        </is>
      </c>
      <c r="K116" s="32" t="inlineStr">
        <is>
          <t>active</t>
        </is>
      </c>
      <c r="L116" s="35" t="inlineStr">
        <is>
          <t>https://prices.azure.com/api/retail/prices?$filter=serviceName eq 'Foundry Tools' and armRegionName eq 'eastus' and productName eq 'Azure Speech'</t>
        </is>
      </c>
      <c r="M116" s="36" t="n">
        <v>46318</v>
      </c>
      <c r="N116" s="37" t="inlineStr">
        <is>
          <t>n/a</t>
        </is>
      </c>
      <c r="O116" s="37" t="inlineStr">
        <is>
          <t>n/a</t>
        </is>
      </c>
      <c r="P116" s="32" t="inlineStr"/>
      <c r="Q116" s="37" t="inlineStr"/>
      <c r="R116" s="34" t="inlineStr">
        <is>
          <t>East US. 0.5M characters free a month (F0).</t>
        </is>
      </c>
    </row>
    <row r="117">
      <c r="A117" s="32" t="inlineStr">
        <is>
          <t>TTS · Azure AI Speech Neural HD</t>
        </is>
      </c>
      <c r="B117" s="32" t="inlineStr">
        <is>
          <t>Voice (TTS)</t>
        </is>
      </c>
      <c r="C117" s="32" t="inlineStr">
        <is>
          <t>Azure AI Speech</t>
        </is>
      </c>
      <c r="D117" s="32" t="inlineStr">
        <is>
          <t>Text-to-speech</t>
        </is>
      </c>
      <c r="E117" s="32" t="inlineStr">
        <is>
          <t>Neural HD</t>
        </is>
      </c>
      <c r="F117" s="33" t="n">
        <v>22</v>
      </c>
      <c r="G117" s="33" t="n">
        <v>22</v>
      </c>
      <c r="H117" s="32" t="inlineStr">
        <is>
          <t>per 1M characters</t>
        </is>
      </c>
      <c r="I117" s="34" t="inlineStr">
        <is>
          <t>$22 / 1M characters</t>
        </is>
      </c>
      <c r="J117" s="32" t="inlineStr">
        <is>
          <t>Pay as you go</t>
        </is>
      </c>
      <c r="K117" s="32" t="inlineStr">
        <is>
          <t>active</t>
        </is>
      </c>
      <c r="L117" s="35" t="inlineStr">
        <is>
          <t>https://prices.azure.com/api/retail/prices?$filter=serviceName eq 'Foundry Tools' and armRegionName eq 'eastus' and productName eq 'Azure Speech'</t>
        </is>
      </c>
      <c r="M117" s="36" t="n">
        <v>46318</v>
      </c>
      <c r="N117" s="37" t="inlineStr">
        <is>
          <t>n/a</t>
        </is>
      </c>
      <c r="O117" s="37" t="inlineStr">
        <is>
          <t>n/a</t>
        </is>
      </c>
      <c r="P117" s="32" t="inlineStr"/>
      <c r="Q117" s="37" t="inlineStr"/>
      <c r="R117" s="34" t="inlineStr">
        <is>
          <t>East US.</t>
        </is>
      </c>
    </row>
    <row r="118">
      <c r="A118" s="32" t="inlineStr">
        <is>
          <t>TTS · Deepgram Aura-1</t>
        </is>
      </c>
      <c r="B118" s="32" t="inlineStr">
        <is>
          <t>Voice (TTS)</t>
        </is>
      </c>
      <c r="C118" s="32" t="inlineStr">
        <is>
          <t>Deepgram</t>
        </is>
      </c>
      <c r="D118" s="32" t="inlineStr">
        <is>
          <t>Text-to-speech</t>
        </is>
      </c>
      <c r="E118" s="32" t="inlineStr">
        <is>
          <t>Aura-1</t>
        </is>
      </c>
      <c r="F118" s="33" t="n">
        <v>15</v>
      </c>
      <c r="G118" s="33" t="n">
        <v>15</v>
      </c>
      <c r="H118" s="32" t="inlineStr">
        <is>
          <t>per 1M characters</t>
        </is>
      </c>
      <c r="I118" s="34" t="inlineStr">
        <is>
          <t>$0.0150 / 1K characters</t>
        </is>
      </c>
      <c r="J118" s="32" t="inlineStr">
        <is>
          <t>Pay as you go</t>
        </is>
      </c>
      <c r="K118" s="32" t="inlineStr">
        <is>
          <t>active</t>
        </is>
      </c>
      <c r="L118" s="35" t="inlineStr">
        <is>
          <t>https://deepgram.com/pricing</t>
        </is>
      </c>
      <c r="M118" s="36" t="n">
        <v>46318</v>
      </c>
      <c r="N118" s="37" t="inlineStr">
        <is>
          <t>n/a</t>
        </is>
      </c>
      <c r="O118" s="37" t="inlineStr">
        <is>
          <t>n/a</t>
        </is>
      </c>
      <c r="P118" s="32" t="inlineStr"/>
      <c r="Q118" s="37" t="inlineStr"/>
      <c r="R118" s="34" t="inlineStr"/>
    </row>
    <row r="119">
      <c r="A119" s="32" t="inlineStr">
        <is>
          <t>TTS · Deepgram Aura-2</t>
        </is>
      </c>
      <c r="B119" s="32" t="inlineStr">
        <is>
          <t>Voice (TTS)</t>
        </is>
      </c>
      <c r="C119" s="32" t="inlineStr">
        <is>
          <t>Deepgram</t>
        </is>
      </c>
      <c r="D119" s="32" t="inlineStr">
        <is>
          <t>Text-to-speech</t>
        </is>
      </c>
      <c r="E119" s="32" t="inlineStr">
        <is>
          <t>Aura-2</t>
        </is>
      </c>
      <c r="F119" s="33" t="n">
        <v>30</v>
      </c>
      <c r="G119" s="33" t="n">
        <v>30</v>
      </c>
      <c r="H119" s="32" t="inlineStr">
        <is>
          <t>per 1M characters</t>
        </is>
      </c>
      <c r="I119" s="34" t="inlineStr">
        <is>
          <t>$0.030 / 1K characters</t>
        </is>
      </c>
      <c r="J119" s="32" t="inlineStr">
        <is>
          <t>Pay as you go</t>
        </is>
      </c>
      <c r="K119" s="32" t="inlineStr">
        <is>
          <t>active</t>
        </is>
      </c>
      <c r="L119" s="35" t="inlineStr">
        <is>
          <t>https://deepgram.com/pricing</t>
        </is>
      </c>
      <c r="M119" s="36" t="n">
        <v>46318</v>
      </c>
      <c r="N119" s="37" t="inlineStr">
        <is>
          <t>n/a</t>
        </is>
      </c>
      <c r="O119" s="37" t="inlineStr">
        <is>
          <t>n/a</t>
        </is>
      </c>
      <c r="P119" s="32" t="inlineStr"/>
      <c r="Q119" s="37" t="inlineStr"/>
      <c r="R119" s="34" t="inlineStr"/>
    </row>
    <row r="120">
      <c r="A120" s="32" t="inlineStr">
        <is>
          <t>TTS · Deepgram Flux TTS</t>
        </is>
      </c>
      <c r="B120" s="32" t="inlineStr">
        <is>
          <t>Voice (TTS)</t>
        </is>
      </c>
      <c r="C120" s="32" t="inlineStr">
        <is>
          <t>Deepgram</t>
        </is>
      </c>
      <c r="D120" s="32" t="inlineStr">
        <is>
          <t>Text-to-speech</t>
        </is>
      </c>
      <c r="E120" s="32" t="inlineStr">
        <is>
          <t>Flux TTS</t>
        </is>
      </c>
      <c r="F120" s="33" t="n">
        <v>45</v>
      </c>
      <c r="G120" s="33" t="n">
        <v>45</v>
      </c>
      <c r="H120" s="32" t="inlineStr">
        <is>
          <t>per 1M characters</t>
        </is>
      </c>
      <c r="I120" s="34" t="inlineStr">
        <is>
          <t>$0.0450 / 1K characters</t>
        </is>
      </c>
      <c r="J120" s="32" t="inlineStr">
        <is>
          <t>Pay as you go</t>
        </is>
      </c>
      <c r="K120" s="32" t="inlineStr">
        <is>
          <t>active</t>
        </is>
      </c>
      <c r="L120" s="35" t="inlineStr">
        <is>
          <t>https://deepgram.com/pricing</t>
        </is>
      </c>
      <c r="M120" s="36" t="n">
        <v>46318</v>
      </c>
      <c r="N120" s="37" t="inlineStr">
        <is>
          <t>n/a</t>
        </is>
      </c>
      <c r="O120" s="37" t="inlineStr">
        <is>
          <t>n/a</t>
        </is>
      </c>
      <c r="P120" s="32" t="inlineStr"/>
      <c r="Q120" s="37" t="inlineStr"/>
      <c r="R120" s="34" t="inlineStr">
        <is>
          <t>$1 credit per $1 spent, up to $500, until Dec 31, 2026.</t>
        </is>
      </c>
    </row>
    <row r="121">
      <c r="A121" s="32" t="inlineStr">
        <is>
          <t>TTS · Cartesia Sonic-3.6</t>
        </is>
      </c>
      <c r="B121" s="32" t="inlineStr">
        <is>
          <t>Voice (TTS)</t>
        </is>
      </c>
      <c r="C121" s="32" t="inlineStr">
        <is>
          <t>Cartesia</t>
        </is>
      </c>
      <c r="D121" s="32" t="inlineStr">
        <is>
          <t>Text-to-speech</t>
        </is>
      </c>
      <c r="E121" s="32" t="inlineStr">
        <is>
          <t>Sonic-3.6</t>
        </is>
      </c>
      <c r="F121" s="33" t="n">
        <v>65</v>
      </c>
      <c r="G121" s="33" t="n">
        <v>65</v>
      </c>
      <c r="H121" s="32" t="inlineStr">
        <is>
          <t>per 1M characters</t>
        </is>
      </c>
      <c r="I121" s="34" t="inlineStr">
        <is>
          <t>$65 / 1M credits (Pro overage)</t>
        </is>
      </c>
      <c r="J121" s="32" t="inlineStr">
        <is>
          <t>Pay as you go</t>
        </is>
      </c>
      <c r="K121" s="32" t="inlineStr">
        <is>
          <t>active</t>
        </is>
      </c>
      <c r="L121" s="35" t="inlineStr">
        <is>
          <t>https://cartesia.ai/pricing</t>
        </is>
      </c>
      <c r="M121" s="36" t="n">
        <v>46318</v>
      </c>
      <c r="N121" s="37" t="inlineStr">
        <is>
          <t>n/a</t>
        </is>
      </c>
      <c r="O121" s="37" t="inlineStr">
        <is>
          <t>n/a</t>
        </is>
      </c>
      <c r="P121" s="32" t="inlineStr"/>
      <c r="Q121" s="37" t="inlineStr"/>
      <c r="R121" s="34" t="inlineStr">
        <is>
          <t>1 credit = 1 character. $38 per 1M on Scale.</t>
        </is>
      </c>
    </row>
    <row r="122">
      <c r="A122" s="32" t="inlineStr">
        <is>
          <t>TTS · Inworld TTS-2 Flash</t>
        </is>
      </c>
      <c r="B122" s="32" t="inlineStr">
        <is>
          <t>Voice (TTS)</t>
        </is>
      </c>
      <c r="C122" s="32" t="inlineStr">
        <is>
          <t>Inworld</t>
        </is>
      </c>
      <c r="D122" s="32" t="inlineStr">
        <is>
          <t>Text-to-speech</t>
        </is>
      </c>
      <c r="E122" s="32" t="inlineStr">
        <is>
          <t>TTS-2 Flash</t>
        </is>
      </c>
      <c r="F122" s="33" t="n">
        <v>15</v>
      </c>
      <c r="G122" s="33" t="n">
        <v>15</v>
      </c>
      <c r="H122" s="32" t="inlineStr">
        <is>
          <t>per 1M characters</t>
        </is>
      </c>
      <c r="I122" s="34" t="inlineStr">
        <is>
          <t>$15 / 1M characters</t>
        </is>
      </c>
      <c r="J122" s="32" t="inlineStr">
        <is>
          <t>Pay as you go</t>
        </is>
      </c>
      <c r="K122" s="32" t="inlineStr">
        <is>
          <t>active</t>
        </is>
      </c>
      <c r="L122" s="35" t="inlineStr">
        <is>
          <t>https://inworld.ai/pricing</t>
        </is>
      </c>
      <c r="M122" s="36" t="n">
        <v>46318</v>
      </c>
      <c r="N122" s="37" t="inlineStr">
        <is>
          <t>n/a</t>
        </is>
      </c>
      <c r="O122" s="37" t="inlineStr">
        <is>
          <t>n/a</t>
        </is>
      </c>
      <c r="P122" s="32" t="inlineStr"/>
      <c r="Q122" s="37" t="inlineStr"/>
      <c r="R122" s="34" t="inlineStr">
        <is>
          <t>On-Demand rate; $7 on Growth.</t>
        </is>
      </c>
    </row>
    <row r="123">
      <c r="A123" s="32" t="inlineStr">
        <is>
          <t>TTS · Inworld TTS-2</t>
        </is>
      </c>
      <c r="B123" s="32" t="inlineStr">
        <is>
          <t>Voice (TTS)</t>
        </is>
      </c>
      <c r="C123" s="32" t="inlineStr">
        <is>
          <t>Inworld</t>
        </is>
      </c>
      <c r="D123" s="32" t="inlineStr">
        <is>
          <t>Text-to-speech</t>
        </is>
      </c>
      <c r="E123" s="32" t="inlineStr">
        <is>
          <t>TTS-2</t>
        </is>
      </c>
      <c r="F123" s="33" t="n">
        <v>25</v>
      </c>
      <c r="G123" s="33" t="n">
        <v>25</v>
      </c>
      <c r="H123" s="32" t="inlineStr">
        <is>
          <t>per 1M characters</t>
        </is>
      </c>
      <c r="I123" s="34" t="inlineStr">
        <is>
          <t>$25 / 1M characters</t>
        </is>
      </c>
      <c r="J123" s="32" t="inlineStr">
        <is>
          <t>Pay as you go</t>
        </is>
      </c>
      <c r="K123" s="32" t="inlineStr">
        <is>
          <t>active</t>
        </is>
      </c>
      <c r="L123" s="35" t="inlineStr">
        <is>
          <t>https://inworld.ai/pricing</t>
        </is>
      </c>
      <c r="M123" s="36" t="n">
        <v>46318</v>
      </c>
      <c r="N123" s="37" t="inlineStr">
        <is>
          <t>n/a</t>
        </is>
      </c>
      <c r="O123" s="37" t="inlineStr">
        <is>
          <t>n/a</t>
        </is>
      </c>
      <c r="P123" s="32" t="inlineStr"/>
      <c r="Q123" s="37" t="inlineStr"/>
      <c r="R123" s="34" t="inlineStr">
        <is>
          <t>On-Demand rate; $12.50 on Growth.</t>
        </is>
      </c>
    </row>
    <row r="124">
      <c r="A124" s="32" t="inlineStr">
        <is>
          <t>TTS · Rime Mist v3</t>
        </is>
      </c>
      <c r="B124" s="32" t="inlineStr">
        <is>
          <t>Voice (TTS)</t>
        </is>
      </c>
      <c r="C124" s="32" t="inlineStr">
        <is>
          <t>Rime</t>
        </is>
      </c>
      <c r="D124" s="32" t="inlineStr">
        <is>
          <t>Text-to-speech</t>
        </is>
      </c>
      <c r="E124" s="32" t="inlineStr">
        <is>
          <t>Mist v3</t>
        </is>
      </c>
      <c r="F124" s="33" t="n">
        <v>30</v>
      </c>
      <c r="G124" s="33" t="n">
        <v>30</v>
      </c>
      <c r="H124" s="32" t="inlineStr">
        <is>
          <t>per 1M characters</t>
        </is>
      </c>
      <c r="I124" s="34" t="inlineStr">
        <is>
          <t>$0.03 per 1K characters</t>
        </is>
      </c>
      <c r="J124" s="32" t="inlineStr">
        <is>
          <t>Pay as you go</t>
        </is>
      </c>
      <c r="K124" s="32" t="inlineStr">
        <is>
          <t>active</t>
        </is>
      </c>
      <c r="L124" s="35" t="inlineStr">
        <is>
          <t>https://www.rime.ai/pricing</t>
        </is>
      </c>
      <c r="M124" s="36" t="n">
        <v>46318</v>
      </c>
      <c r="N124" s="37" t="inlineStr">
        <is>
          <t>n/a</t>
        </is>
      </c>
      <c r="O124" s="37" t="inlineStr">
        <is>
          <t>n/a</t>
        </is>
      </c>
      <c r="P124" s="32" t="inlineStr"/>
      <c r="Q124" s="37" t="inlineStr"/>
      <c r="R124" s="34" t="inlineStr"/>
    </row>
    <row r="125">
      <c r="A125" s="32" t="inlineStr">
        <is>
          <t>TTS · Rime Coda v2</t>
        </is>
      </c>
      <c r="B125" s="32" t="inlineStr">
        <is>
          <t>Voice (TTS)</t>
        </is>
      </c>
      <c r="C125" s="32" t="inlineStr">
        <is>
          <t>Rime</t>
        </is>
      </c>
      <c r="D125" s="32" t="inlineStr">
        <is>
          <t>Text-to-speech</t>
        </is>
      </c>
      <c r="E125" s="32" t="inlineStr">
        <is>
          <t>Coda v2</t>
        </is>
      </c>
      <c r="F125" s="33" t="n">
        <v>50</v>
      </c>
      <c r="G125" s="33" t="n">
        <v>50</v>
      </c>
      <c r="H125" s="32" t="inlineStr">
        <is>
          <t>per 1M characters</t>
        </is>
      </c>
      <c r="I125" s="34" t="inlineStr">
        <is>
          <t>$0.05 per 1K characters</t>
        </is>
      </c>
      <c r="J125" s="32" t="inlineStr">
        <is>
          <t>Pay as you go</t>
        </is>
      </c>
      <c r="K125" s="32" t="inlineStr">
        <is>
          <t>active</t>
        </is>
      </c>
      <c r="L125" s="35" t="inlineStr">
        <is>
          <t>https://www.rime.ai/pricing</t>
        </is>
      </c>
      <c r="M125" s="36" t="n">
        <v>46318</v>
      </c>
      <c r="N125" s="37" t="inlineStr">
        <is>
          <t>n/a</t>
        </is>
      </c>
      <c r="O125" s="37" t="inlineStr">
        <is>
          <t>n/a</t>
        </is>
      </c>
      <c r="P125" s="32" t="inlineStr"/>
      <c r="Q125" s="37" t="inlineStr"/>
      <c r="R125" s="34" t="inlineStr"/>
    </row>
    <row r="126">
      <c r="A126" s="32" t="inlineStr">
        <is>
          <t>TTS · Soniox Soniox TTS</t>
        </is>
      </c>
      <c r="B126" s="32" t="inlineStr">
        <is>
          <t>Voice (TTS)</t>
        </is>
      </c>
      <c r="C126" s="32" t="inlineStr">
        <is>
          <t>Soniox</t>
        </is>
      </c>
      <c r="D126" s="32" t="inlineStr">
        <is>
          <t>Text-to-speech</t>
        </is>
      </c>
      <c r="E126" s="32" t="inlineStr">
        <is>
          <t>Soniox TTS</t>
        </is>
      </c>
      <c r="F126" s="37" t="inlineStr">
        <is>
          <t>unknown</t>
        </is>
      </c>
      <c r="G126" s="37" t="inlineStr">
        <is>
          <t>unknown</t>
        </is>
      </c>
      <c r="H126" s="32" t="inlineStr">
        <is>
          <t>per 1M characters</t>
        </is>
      </c>
      <c r="I126" s="34" t="inlineStr">
        <is>
          <t>$4 / 1M text in · $21.50 / 1M audio out (tokens)</t>
        </is>
      </c>
      <c r="J126" s="32" t="inlineStr">
        <is>
          <t>Pay as you go</t>
        </is>
      </c>
      <c r="K126" s="32" t="inlineStr">
        <is>
          <t>active</t>
        </is>
      </c>
      <c r="L126" s="35" t="inlineStr">
        <is>
          <t>https://soniox.com/pricing</t>
        </is>
      </c>
      <c r="M126" s="36" t="n">
        <v>46318</v>
      </c>
      <c r="N126" s="37" t="inlineStr">
        <is>
          <t>n/a</t>
        </is>
      </c>
      <c r="O126" s="37" t="inlineStr">
        <is>
          <t>n/a</t>
        </is>
      </c>
      <c r="P126" s="32" t="inlineStr"/>
      <c r="Q126" s="37" t="inlineStr"/>
      <c r="R126" s="34" t="inlineStr">
        <is>
          <t>Vendor estimate: about $0.70 per hour of generated speech.</t>
        </is>
      </c>
    </row>
    <row r="127">
      <c r="A127" s="32" t="inlineStr">
        <is>
          <t>TTS · Speechmatics Speechmatics TTS</t>
        </is>
      </c>
      <c r="B127" s="32" t="inlineStr">
        <is>
          <t>Voice (TTS)</t>
        </is>
      </c>
      <c r="C127" s="32" t="inlineStr">
        <is>
          <t>Speechmatics</t>
        </is>
      </c>
      <c r="D127" s="32" t="inlineStr">
        <is>
          <t>Text-to-speech</t>
        </is>
      </c>
      <c r="E127" s="32" t="inlineStr">
        <is>
          <t>Speechmatics TTS</t>
        </is>
      </c>
      <c r="F127" s="33" t="n">
        <v>11</v>
      </c>
      <c r="G127" s="33" t="n">
        <v>11</v>
      </c>
      <c r="H127" s="32" t="inlineStr">
        <is>
          <t>per 1M characters</t>
        </is>
      </c>
      <c r="I127" s="34" t="inlineStr">
        <is>
          <t>$0.011 per 1,000 characters</t>
        </is>
      </c>
      <c r="J127" s="32" t="inlineStr">
        <is>
          <t>Pay as you go</t>
        </is>
      </c>
      <c r="K127" s="32" t="inlineStr">
        <is>
          <t>active</t>
        </is>
      </c>
      <c r="L127" s="35" t="inlineStr">
        <is>
          <t>https://www.speechmatics.com/pricing</t>
        </is>
      </c>
      <c r="M127" s="36" t="n">
        <v>46318</v>
      </c>
      <c r="N127" s="37" t="inlineStr">
        <is>
          <t>n/a</t>
        </is>
      </c>
      <c r="O127" s="37" t="inlineStr">
        <is>
          <t>n/a</t>
        </is>
      </c>
      <c r="P127" s="32" t="inlineStr"/>
      <c r="Q127" s="37" t="inlineStr"/>
      <c r="R127" s="34" t="inlineStr">
        <is>
          <t>First 1M characters free.</t>
        </is>
      </c>
    </row>
    <row r="128">
      <c r="A128" s="32" t="inlineStr">
        <is>
          <t>STT · ElevenLabs Scribe v2</t>
        </is>
      </c>
      <c r="B128" s="32" t="inlineStr">
        <is>
          <t>Voice (STT)</t>
        </is>
      </c>
      <c r="C128" s="32" t="inlineStr">
        <is>
          <t>ElevenLabs</t>
        </is>
      </c>
      <c r="D128" s="32" t="inlineStr">
        <is>
          <t>Speech-to-text</t>
        </is>
      </c>
      <c r="E128" s="32" t="inlineStr">
        <is>
          <t>Scribe v2</t>
        </is>
      </c>
      <c r="F128" s="33" t="n">
        <v>0.22</v>
      </c>
      <c r="G128" s="33" t="n">
        <v>0.22</v>
      </c>
      <c r="H128" s="32" t="inlineStr">
        <is>
          <t>per audio hour</t>
        </is>
      </c>
      <c r="I128" s="34" t="inlineStr">
        <is>
          <t>$0.22 / hour</t>
        </is>
      </c>
      <c r="J128" s="32" t="inlineStr">
        <is>
          <t>Pay as you go</t>
        </is>
      </c>
      <c r="K128" s="32" t="inlineStr">
        <is>
          <t>active</t>
        </is>
      </c>
      <c r="L128" s="35" t="inlineStr">
        <is>
          <t>https://elevenlabs.io/pricing/api</t>
        </is>
      </c>
      <c r="M128" s="36" t="n">
        <v>46318</v>
      </c>
      <c r="N128" s="37" t="inlineStr">
        <is>
          <t>n/a</t>
        </is>
      </c>
      <c r="O128" s="37" t="inlineStr">
        <is>
          <t>n/a</t>
        </is>
      </c>
      <c r="P128" s="32" t="inlineStr"/>
      <c r="Q128" s="37" t="inlineStr"/>
      <c r="R128" s="34" t="inlineStr">
        <is>
          <t>Keyterm prompting +$0.05/h.</t>
        </is>
      </c>
    </row>
    <row r="129">
      <c r="A129" s="32" t="inlineStr">
        <is>
          <t>STT · ElevenLabs Scribe v2 Realtime</t>
        </is>
      </c>
      <c r="B129" s="32" t="inlineStr">
        <is>
          <t>Voice (STT)</t>
        </is>
      </c>
      <c r="C129" s="32" t="inlineStr">
        <is>
          <t>ElevenLabs</t>
        </is>
      </c>
      <c r="D129" s="32" t="inlineStr">
        <is>
          <t>Speech-to-text</t>
        </is>
      </c>
      <c r="E129" s="32" t="inlineStr">
        <is>
          <t>Scribe v2 Realtime</t>
        </is>
      </c>
      <c r="F129" s="33" t="n">
        <v>0.39</v>
      </c>
      <c r="G129" s="33" t="n">
        <v>0.39</v>
      </c>
      <c r="H129" s="32" t="inlineStr">
        <is>
          <t>per audio hour</t>
        </is>
      </c>
      <c r="I129" s="34" t="inlineStr">
        <is>
          <t>$0.39 / hour</t>
        </is>
      </c>
      <c r="J129" s="32" t="inlineStr">
        <is>
          <t>Pay as you go</t>
        </is>
      </c>
      <c r="K129" s="32" t="inlineStr">
        <is>
          <t>active</t>
        </is>
      </c>
      <c r="L129" s="35" t="inlineStr">
        <is>
          <t>https://elevenlabs.io/pricing/api</t>
        </is>
      </c>
      <c r="M129" s="36" t="n">
        <v>46318</v>
      </c>
      <c r="N129" s="37" t="inlineStr">
        <is>
          <t>n/a</t>
        </is>
      </c>
      <c r="O129" s="37" t="inlineStr">
        <is>
          <t>n/a</t>
        </is>
      </c>
      <c r="P129" s="32" t="inlineStr"/>
      <c r="Q129" s="37" t="inlineStr"/>
      <c r="R129" s="34" t="inlineStr"/>
    </row>
    <row r="130">
      <c r="A130" s="32" t="inlineStr">
        <is>
          <t>STT · OpenAI gpt-transcribe</t>
        </is>
      </c>
      <c r="B130" s="32" t="inlineStr">
        <is>
          <t>Voice (STT)</t>
        </is>
      </c>
      <c r="C130" s="32" t="inlineStr">
        <is>
          <t>OpenAI</t>
        </is>
      </c>
      <c r="D130" s="32" t="inlineStr">
        <is>
          <t>Speech-to-text</t>
        </is>
      </c>
      <c r="E130" s="32" t="inlineStr">
        <is>
          <t>gpt-transcribe</t>
        </is>
      </c>
      <c r="F130" s="33" t="n">
        <v>0.27</v>
      </c>
      <c r="G130" s="33" t="n">
        <v>0.27</v>
      </c>
      <c r="H130" s="32" t="inlineStr">
        <is>
          <t>per audio hour</t>
        </is>
      </c>
      <c r="I130" s="34" t="inlineStr">
        <is>
          <t>$0.0045 / min (estimated)</t>
        </is>
      </c>
      <c r="J130" s="32" t="inlineStr">
        <is>
          <t>Pay as you go</t>
        </is>
      </c>
      <c r="K130" s="32" t="inlineStr">
        <is>
          <t>active</t>
        </is>
      </c>
      <c r="L130" s="35" t="inlineStr">
        <is>
          <t>https://platform.openai.com/docs/pricing</t>
        </is>
      </c>
      <c r="M130" s="36" t="n">
        <v>46318</v>
      </c>
      <c r="N130" s="37" t="inlineStr">
        <is>
          <t>n/a</t>
        </is>
      </c>
      <c r="O130" s="37" t="inlineStr">
        <is>
          <t>n/a</t>
        </is>
      </c>
      <c r="P130" s="32" t="inlineStr"/>
      <c r="Q130" s="37" t="inlineStr"/>
      <c r="R130" s="34" t="inlineStr"/>
    </row>
    <row r="131">
      <c r="A131" s="32" t="inlineStr">
        <is>
          <t>STT · OpenAI gpt-4o-mini-transcribe</t>
        </is>
      </c>
      <c r="B131" s="32" t="inlineStr">
        <is>
          <t>Voice (STT)</t>
        </is>
      </c>
      <c r="C131" s="32" t="inlineStr">
        <is>
          <t>OpenAI</t>
        </is>
      </c>
      <c r="D131" s="32" t="inlineStr">
        <is>
          <t>Speech-to-text</t>
        </is>
      </c>
      <c r="E131" s="32" t="inlineStr">
        <is>
          <t>gpt-4o-mini-transcribe</t>
        </is>
      </c>
      <c r="F131" s="33" t="n">
        <v>0.18</v>
      </c>
      <c r="G131" s="33" t="n">
        <v>0.18</v>
      </c>
      <c r="H131" s="32" t="inlineStr">
        <is>
          <t>per audio hour</t>
        </is>
      </c>
      <c r="I131" s="34" t="inlineStr">
        <is>
          <t>$0.003 / min (estimated)</t>
        </is>
      </c>
      <c r="J131" s="32" t="inlineStr">
        <is>
          <t>Pay as you go</t>
        </is>
      </c>
      <c r="K131" s="32" t="inlineStr">
        <is>
          <t>deprecated</t>
        </is>
      </c>
      <c r="L131" s="35" t="inlineStr">
        <is>
          <t>https://platform.openai.com/docs/pricing</t>
        </is>
      </c>
      <c r="M131" s="36" t="n">
        <v>46318</v>
      </c>
      <c r="N131" s="37" t="inlineStr">
        <is>
          <t>n/a</t>
        </is>
      </c>
      <c r="O131" s="37" t="inlineStr">
        <is>
          <t>n/a</t>
        </is>
      </c>
      <c r="P131" s="32" t="inlineStr"/>
      <c r="Q131" s="37" t="inlineStr"/>
      <c r="R131" s="34" t="inlineStr">
        <is>
          <t>Replacement: gpt-transcribe or gpt-live-transcribe. Shuts down 2027-02-26.</t>
        </is>
      </c>
    </row>
    <row r="132">
      <c r="A132" s="32" t="inlineStr">
        <is>
          <t>STT · OpenAI gpt-4o-transcribe</t>
        </is>
      </c>
      <c r="B132" s="32" t="inlineStr">
        <is>
          <t>Voice (STT)</t>
        </is>
      </c>
      <c r="C132" s="32" t="inlineStr">
        <is>
          <t>OpenAI</t>
        </is>
      </c>
      <c r="D132" s="32" t="inlineStr">
        <is>
          <t>Speech-to-text</t>
        </is>
      </c>
      <c r="E132" s="32" t="inlineStr">
        <is>
          <t>gpt-4o-transcribe</t>
        </is>
      </c>
      <c r="F132" s="33" t="n">
        <v>0.36</v>
      </c>
      <c r="G132" s="33" t="n">
        <v>0.36</v>
      </c>
      <c r="H132" s="32" t="inlineStr">
        <is>
          <t>per audio hour</t>
        </is>
      </c>
      <c r="I132" s="34" t="inlineStr">
        <is>
          <t>$0.006 / min (estimated)</t>
        </is>
      </c>
      <c r="J132" s="32" t="inlineStr">
        <is>
          <t>Pay as you go</t>
        </is>
      </c>
      <c r="K132" s="32" t="inlineStr">
        <is>
          <t>deprecated</t>
        </is>
      </c>
      <c r="L132" s="35" t="inlineStr">
        <is>
          <t>https://platform.openai.com/docs/pricing</t>
        </is>
      </c>
      <c r="M132" s="36" t="n">
        <v>46318</v>
      </c>
      <c r="N132" s="37" t="inlineStr">
        <is>
          <t>n/a</t>
        </is>
      </c>
      <c r="O132" s="37" t="inlineStr">
        <is>
          <t>n/a</t>
        </is>
      </c>
      <c r="P132" s="32" t="inlineStr"/>
      <c r="Q132" s="37" t="inlineStr"/>
      <c r="R132" s="34" t="inlineStr">
        <is>
          <t>Replacement: gpt-transcribe or gpt-live-transcribe. Shuts down 2027-02-26.</t>
        </is>
      </c>
    </row>
    <row r="133">
      <c r="A133" s="32" t="inlineStr">
        <is>
          <t>STT · OpenAI whisper-1</t>
        </is>
      </c>
      <c r="B133" s="32" t="inlineStr">
        <is>
          <t>Voice (STT)</t>
        </is>
      </c>
      <c r="C133" s="32" t="inlineStr">
        <is>
          <t>OpenAI</t>
        </is>
      </c>
      <c r="D133" s="32" t="inlineStr">
        <is>
          <t>Speech-to-text</t>
        </is>
      </c>
      <c r="E133" s="32" t="inlineStr">
        <is>
          <t>whisper-1</t>
        </is>
      </c>
      <c r="F133" s="33" t="n">
        <v>0.36</v>
      </c>
      <c r="G133" s="33" t="n">
        <v>0.36</v>
      </c>
      <c r="H133" s="32" t="inlineStr">
        <is>
          <t>per audio hour</t>
        </is>
      </c>
      <c r="I133" s="34" t="inlineStr">
        <is>
          <t>$0.006 / min</t>
        </is>
      </c>
      <c r="J133" s="32" t="inlineStr">
        <is>
          <t>Pay as you go</t>
        </is>
      </c>
      <c r="K133" s="32" t="inlineStr">
        <is>
          <t>deprecated</t>
        </is>
      </c>
      <c r="L133" s="35" t="inlineStr">
        <is>
          <t>https://platform.openai.com/docs/pricing</t>
        </is>
      </c>
      <c r="M133" s="36" t="n">
        <v>46318</v>
      </c>
      <c r="N133" s="37" t="inlineStr">
        <is>
          <t>n/a</t>
        </is>
      </c>
      <c r="O133" s="37" t="inlineStr">
        <is>
          <t>n/a</t>
        </is>
      </c>
      <c r="P133" s="32" t="inlineStr"/>
      <c r="Q133" s="37" t="inlineStr"/>
      <c r="R133" s="34" t="inlineStr">
        <is>
          <t>Replacement: gpt-transcribe or gpt-live-transcribe. Shuts down 2027-02-26.</t>
        </is>
      </c>
    </row>
    <row r="134">
      <c r="A134" s="32" t="inlineStr">
        <is>
          <t>STT · OpenAI gpt-live-transcribe</t>
        </is>
      </c>
      <c r="B134" s="32" t="inlineStr">
        <is>
          <t>Voice (STT)</t>
        </is>
      </c>
      <c r="C134" s="32" t="inlineStr">
        <is>
          <t>OpenAI</t>
        </is>
      </c>
      <c r="D134" s="32" t="inlineStr">
        <is>
          <t>Speech-to-text</t>
        </is>
      </c>
      <c r="E134" s="32" t="inlineStr">
        <is>
          <t>gpt-live-transcribe</t>
        </is>
      </c>
      <c r="F134" s="33" t="n">
        <v>1.02</v>
      </c>
      <c r="G134" s="33" t="n">
        <v>1.02</v>
      </c>
      <c r="H134" s="32" t="inlineStr">
        <is>
          <t>per audio hour</t>
        </is>
      </c>
      <c r="I134" s="34" t="inlineStr">
        <is>
          <t>$0.017 / min (estimated)</t>
        </is>
      </c>
      <c r="J134" s="32" t="inlineStr">
        <is>
          <t>Pay as you go</t>
        </is>
      </c>
      <c r="K134" s="32" t="inlineStr">
        <is>
          <t>active</t>
        </is>
      </c>
      <c r="L134" s="35" t="inlineStr">
        <is>
          <t>https://platform.openai.com/docs/pricing</t>
        </is>
      </c>
      <c r="M134" s="36" t="n">
        <v>46318</v>
      </c>
      <c r="N134" s="37" t="inlineStr">
        <is>
          <t>n/a</t>
        </is>
      </c>
      <c r="O134" s="37" t="inlineStr">
        <is>
          <t>n/a</t>
        </is>
      </c>
      <c r="P134" s="32" t="inlineStr"/>
      <c r="Q134" s="37" t="inlineStr"/>
      <c r="R134" s="34" t="inlineStr"/>
    </row>
    <row r="135">
      <c r="A135" s="32" t="inlineStr">
        <is>
          <t>STT · Google Cloud V2 dynamic batch</t>
        </is>
      </c>
      <c r="B135" s="32" t="inlineStr">
        <is>
          <t>Voice (STT)</t>
        </is>
      </c>
      <c r="C135" s="32" t="inlineStr">
        <is>
          <t>Google Cloud</t>
        </is>
      </c>
      <c r="D135" s="32" t="inlineStr">
        <is>
          <t>Speech-to-text</t>
        </is>
      </c>
      <c r="E135" s="32" t="inlineStr">
        <is>
          <t>V2 dynamic batch</t>
        </is>
      </c>
      <c r="F135" s="33" t="n">
        <v>0.18</v>
      </c>
      <c r="G135" s="33" t="n">
        <v>0.18</v>
      </c>
      <c r="H135" s="32" t="inlineStr">
        <is>
          <t>per audio hour</t>
        </is>
      </c>
      <c r="I135" s="34" t="inlineStr">
        <is>
          <t>$0.003 / min</t>
        </is>
      </c>
      <c r="J135" s="32" t="inlineStr">
        <is>
          <t>Pay as you go</t>
        </is>
      </c>
      <c r="K135" s="32" t="inlineStr">
        <is>
          <t>active</t>
        </is>
      </c>
      <c r="L135" s="35" t="inlineStr">
        <is>
          <t>https://cloud.google.com/speech-to-text/pricing</t>
        </is>
      </c>
      <c r="M135" s="36" t="n">
        <v>46318</v>
      </c>
      <c r="N135" s="37" t="inlineStr">
        <is>
          <t>n/a</t>
        </is>
      </c>
      <c r="O135" s="37" t="inlineStr">
        <is>
          <t>n/a</t>
        </is>
      </c>
      <c r="P135" s="32" t="inlineStr"/>
      <c r="Q135" s="37" t="inlineStr"/>
      <c r="R135" s="34" t="inlineStr"/>
    </row>
    <row r="136">
      <c r="A136" s="32" t="inlineStr">
        <is>
          <t>STT · Google Cloud V2 standard (incl. Chirp)</t>
        </is>
      </c>
      <c r="B136" s="32" t="inlineStr">
        <is>
          <t>Voice (STT)</t>
        </is>
      </c>
      <c r="C136" s="32" t="inlineStr">
        <is>
          <t>Google Cloud</t>
        </is>
      </c>
      <c r="D136" s="32" t="inlineStr">
        <is>
          <t>Speech-to-text</t>
        </is>
      </c>
      <c r="E136" s="32" t="inlineStr">
        <is>
          <t>V2 standard (incl. Chirp)</t>
        </is>
      </c>
      <c r="F136" s="33" t="n">
        <v>0.96</v>
      </c>
      <c r="G136" s="33" t="n">
        <v>0.96</v>
      </c>
      <c r="H136" s="32" t="inlineStr">
        <is>
          <t>per audio hour</t>
        </is>
      </c>
      <c r="I136" s="34" t="inlineStr">
        <is>
          <t>$0.016 / min (first 500K min)</t>
        </is>
      </c>
      <c r="J136" s="32" t="inlineStr">
        <is>
          <t>Pay as you go</t>
        </is>
      </c>
      <c r="K136" s="32" t="inlineStr">
        <is>
          <t>active</t>
        </is>
      </c>
      <c r="L136" s="35" t="inlineStr">
        <is>
          <t>https://cloud.google.com/speech-to-text/pricing</t>
        </is>
      </c>
      <c r="M136" s="36" t="n">
        <v>46318</v>
      </c>
      <c r="N136" s="37" t="inlineStr">
        <is>
          <t>n/a</t>
        </is>
      </c>
      <c r="O136" s="37" t="inlineStr">
        <is>
          <t>n/a</t>
        </is>
      </c>
      <c r="P136" s="32" t="inlineStr"/>
      <c r="Q136" s="37" t="inlineStr"/>
      <c r="R136" s="34" t="inlineStr">
        <is>
          <t>Drops to $0.004/min above 2M min.</t>
        </is>
      </c>
    </row>
    <row r="137">
      <c r="A137" s="32" t="inlineStr">
        <is>
          <t>STT · Amazon (AWS) Transcribe batch</t>
        </is>
      </c>
      <c r="B137" s="32" t="inlineStr">
        <is>
          <t>Voice (STT)</t>
        </is>
      </c>
      <c r="C137" s="32" t="inlineStr">
        <is>
          <t>Amazon (AWS)</t>
        </is>
      </c>
      <c r="D137" s="32" t="inlineStr">
        <is>
          <t>Speech-to-text</t>
        </is>
      </c>
      <c r="E137" s="32" t="inlineStr">
        <is>
          <t>Transcribe batch</t>
        </is>
      </c>
      <c r="F137" s="33" t="n">
        <v>0.36</v>
      </c>
      <c r="G137" s="33" t="n">
        <v>0.36</v>
      </c>
      <c r="H137" s="32" t="inlineStr">
        <is>
          <t>per audio hour</t>
        </is>
      </c>
      <c r="I137" s="34" t="inlineStr">
        <is>
          <t>$0.0001 / second (us-east-1)</t>
        </is>
      </c>
      <c r="J137" s="32" t="inlineStr">
        <is>
          <t>Pay as you go</t>
        </is>
      </c>
      <c r="K137" s="32" t="inlineStr">
        <is>
          <t>active</t>
        </is>
      </c>
      <c r="L137" s="35" t="inlineStr">
        <is>
          <t>https://pricing.us-east-1.amazonaws.com/offers/v1.0/aws/transcribe/current/us-east-1/index.json</t>
        </is>
      </c>
      <c r="M137" s="36" t="n">
        <v>46318</v>
      </c>
      <c r="N137" s="37" t="inlineStr">
        <is>
          <t>n/a</t>
        </is>
      </c>
      <c r="O137" s="37" t="inlineStr">
        <is>
          <t>n/a</t>
        </is>
      </c>
      <c r="P137" s="32" t="inlineStr"/>
      <c r="Q137" s="37" t="inlineStr"/>
      <c r="R137" s="34" t="inlineStr">
        <is>
          <t>$0.006/min. 60 min free a month for 12 months.</t>
        </is>
      </c>
    </row>
    <row r="138">
      <c r="A138" s="32" t="inlineStr">
        <is>
          <t>STT · Amazon (AWS) Transcribe streaming</t>
        </is>
      </c>
      <c r="B138" s="32" t="inlineStr">
        <is>
          <t>Voice (STT)</t>
        </is>
      </c>
      <c r="C138" s="32" t="inlineStr">
        <is>
          <t>Amazon (AWS)</t>
        </is>
      </c>
      <c r="D138" s="32" t="inlineStr">
        <is>
          <t>Speech-to-text</t>
        </is>
      </c>
      <c r="E138" s="32" t="inlineStr">
        <is>
          <t>Transcribe streaming</t>
        </is>
      </c>
      <c r="F138" s="33" t="n">
        <v>0.6</v>
      </c>
      <c r="G138" s="33" t="n">
        <v>0.6</v>
      </c>
      <c r="H138" s="32" t="inlineStr">
        <is>
          <t>per audio hour</t>
        </is>
      </c>
      <c r="I138" s="34" t="inlineStr">
        <is>
          <t>$0.0001667 / second (us-east-1)</t>
        </is>
      </c>
      <c r="J138" s="32" t="inlineStr">
        <is>
          <t>Pay as you go</t>
        </is>
      </c>
      <c r="K138" s="32" t="inlineStr">
        <is>
          <t>active</t>
        </is>
      </c>
      <c r="L138" s="35" t="inlineStr">
        <is>
          <t>https://pricing.us-east-1.amazonaws.com/offers/v1.0/aws/transcribe/current/us-east-1/index.json</t>
        </is>
      </c>
      <c r="M138" s="36" t="n">
        <v>46318</v>
      </c>
      <c r="N138" s="37" t="inlineStr">
        <is>
          <t>n/a</t>
        </is>
      </c>
      <c r="O138" s="37" t="inlineStr">
        <is>
          <t>n/a</t>
        </is>
      </c>
      <c r="P138" s="32" t="inlineStr"/>
      <c r="Q138" s="37" t="inlineStr"/>
      <c r="R138" s="34" t="inlineStr">
        <is>
          <t>$0.01/min.</t>
        </is>
      </c>
    </row>
    <row r="139">
      <c r="A139" s="32" t="inlineStr">
        <is>
          <t>STT · Azure AI Speech Batch transcription</t>
        </is>
      </c>
      <c r="B139" s="32" t="inlineStr">
        <is>
          <t>Voice (STT)</t>
        </is>
      </c>
      <c r="C139" s="32" t="inlineStr">
        <is>
          <t>Azure AI Speech</t>
        </is>
      </c>
      <c r="D139" s="32" t="inlineStr">
        <is>
          <t>Speech-to-text</t>
        </is>
      </c>
      <c r="E139" s="32" t="inlineStr">
        <is>
          <t>Batch transcription</t>
        </is>
      </c>
      <c r="F139" s="33" t="n">
        <v>0.18</v>
      </c>
      <c r="G139" s="33" t="n">
        <v>0.18</v>
      </c>
      <c r="H139" s="32" t="inlineStr">
        <is>
          <t>per audio hour</t>
        </is>
      </c>
      <c r="I139" s="34" t="inlineStr">
        <is>
          <t>$0.18 / hour</t>
        </is>
      </c>
      <c r="J139" s="32" t="inlineStr">
        <is>
          <t>Pay as you go</t>
        </is>
      </c>
      <c r="K139" s="32" t="inlineStr">
        <is>
          <t>active</t>
        </is>
      </c>
      <c r="L139" s="35" t="inlineStr">
        <is>
          <t>https://prices.azure.com/api/retail/prices?$filter=serviceName eq 'Foundry Tools' and armRegionName eq 'eastus' and productName eq 'Azure Speech'</t>
        </is>
      </c>
      <c r="M139" s="36" t="n">
        <v>46318</v>
      </c>
      <c r="N139" s="37" t="inlineStr">
        <is>
          <t>n/a</t>
        </is>
      </c>
      <c r="O139" s="37" t="inlineStr">
        <is>
          <t>n/a</t>
        </is>
      </c>
      <c r="P139" s="32" t="inlineStr"/>
      <c r="Q139" s="37" t="inlineStr"/>
      <c r="R139" s="34" t="inlineStr">
        <is>
          <t>East US.</t>
        </is>
      </c>
    </row>
    <row r="140">
      <c r="A140" s="32" t="inlineStr">
        <is>
          <t>STT · Azure AI Speech Fast transcription</t>
        </is>
      </c>
      <c r="B140" s="32" t="inlineStr">
        <is>
          <t>Voice (STT)</t>
        </is>
      </c>
      <c r="C140" s="32" t="inlineStr">
        <is>
          <t>Azure AI Speech</t>
        </is>
      </c>
      <c r="D140" s="32" t="inlineStr">
        <is>
          <t>Speech-to-text</t>
        </is>
      </c>
      <c r="E140" s="32" t="inlineStr">
        <is>
          <t>Fast transcription</t>
        </is>
      </c>
      <c r="F140" s="33" t="n">
        <v>0.36</v>
      </c>
      <c r="G140" s="33" t="n">
        <v>0.36</v>
      </c>
      <c r="H140" s="32" t="inlineStr">
        <is>
          <t>per audio hour</t>
        </is>
      </c>
      <c r="I140" s="34" t="inlineStr">
        <is>
          <t>$0.36 / hour</t>
        </is>
      </c>
      <c r="J140" s="32" t="inlineStr">
        <is>
          <t>Pay as you go</t>
        </is>
      </c>
      <c r="K140" s="32" t="inlineStr">
        <is>
          <t>active</t>
        </is>
      </c>
      <c r="L140" s="35" t="inlineStr">
        <is>
          <t>https://prices.azure.com/api/retail/prices?$filter=serviceName eq 'Foundry Tools' and armRegionName eq 'eastus' and productName eq 'Azure Speech'</t>
        </is>
      </c>
      <c r="M140" s="36" t="n">
        <v>46318</v>
      </c>
      <c r="N140" s="37" t="inlineStr">
        <is>
          <t>n/a</t>
        </is>
      </c>
      <c r="O140" s="37" t="inlineStr">
        <is>
          <t>n/a</t>
        </is>
      </c>
      <c r="P140" s="32" t="inlineStr"/>
      <c r="Q140" s="37" t="inlineStr"/>
      <c r="R140" s="34" t="inlineStr">
        <is>
          <t>East US.</t>
        </is>
      </c>
    </row>
    <row r="141">
      <c r="A141" s="32" t="inlineStr">
        <is>
          <t>STT · Azure AI Speech MAI-Transcribe-2</t>
        </is>
      </c>
      <c r="B141" s="32" t="inlineStr">
        <is>
          <t>Voice (STT)</t>
        </is>
      </c>
      <c r="C141" s="32" t="inlineStr">
        <is>
          <t>Azure AI Speech</t>
        </is>
      </c>
      <c r="D141" s="32" t="inlineStr">
        <is>
          <t>Speech-to-text</t>
        </is>
      </c>
      <c r="E141" s="32" t="inlineStr">
        <is>
          <t>MAI-Transcribe-2</t>
        </is>
      </c>
      <c r="F141" s="33" t="n">
        <v>0.54</v>
      </c>
      <c r="G141" s="33" t="n">
        <v>0.54</v>
      </c>
      <c r="H141" s="32" t="inlineStr">
        <is>
          <t>per audio hour</t>
        </is>
      </c>
      <c r="I141" s="34" t="inlineStr">
        <is>
          <t>$0.54 / hour</t>
        </is>
      </c>
      <c r="J141" s="32" t="inlineStr">
        <is>
          <t>Pay as you go</t>
        </is>
      </c>
      <c r="K141" s="32" t="inlineStr">
        <is>
          <t>active</t>
        </is>
      </c>
      <c r="L141" s="35" t="inlineStr">
        <is>
          <t>https://prices.azure.com/api/retail/prices?$filter=serviceName eq 'Foundry Tools' and armRegionName eq 'eastus' and productName eq 'Azure Speech'</t>
        </is>
      </c>
      <c r="M141" s="36" t="n">
        <v>46318</v>
      </c>
      <c r="N141" s="37" t="inlineStr">
        <is>
          <t>n/a</t>
        </is>
      </c>
      <c r="O141" s="37" t="inlineStr">
        <is>
          <t>n/a</t>
        </is>
      </c>
      <c r="P141" s="32" t="inlineStr"/>
      <c r="Q141" s="37" t="inlineStr"/>
      <c r="R141" s="34" t="inlineStr">
        <is>
          <t>East US, Foundry Models meter.</t>
        </is>
      </c>
    </row>
    <row r="142">
      <c r="A142" s="32" t="inlineStr">
        <is>
          <t>STT · Azure AI Speech Real-time transcription</t>
        </is>
      </c>
      <c r="B142" s="32" t="inlineStr">
        <is>
          <t>Voice (STT)</t>
        </is>
      </c>
      <c r="C142" s="32" t="inlineStr">
        <is>
          <t>Azure AI Speech</t>
        </is>
      </c>
      <c r="D142" s="32" t="inlineStr">
        <is>
          <t>Speech-to-text</t>
        </is>
      </c>
      <c r="E142" s="32" t="inlineStr">
        <is>
          <t>Real-time transcription</t>
        </is>
      </c>
      <c r="F142" s="33" t="n">
        <v>1</v>
      </c>
      <c r="G142" s="33" t="n">
        <v>1</v>
      </c>
      <c r="H142" s="32" t="inlineStr">
        <is>
          <t>per audio hour</t>
        </is>
      </c>
      <c r="I142" s="34" t="inlineStr">
        <is>
          <t>$1.00 / hour</t>
        </is>
      </c>
      <c r="J142" s="32" t="inlineStr">
        <is>
          <t>Pay as you go</t>
        </is>
      </c>
      <c r="K142" s="32" t="inlineStr">
        <is>
          <t>active</t>
        </is>
      </c>
      <c r="L142" s="35" t="inlineStr">
        <is>
          <t>https://prices.azure.com/api/retail/prices?$filter=serviceName eq 'Foundry Tools' and armRegionName eq 'eastus' and productName eq 'Azure Speech'</t>
        </is>
      </c>
      <c r="M142" s="36" t="n">
        <v>46318</v>
      </c>
      <c r="N142" s="37" t="inlineStr">
        <is>
          <t>n/a</t>
        </is>
      </c>
      <c r="O142" s="37" t="inlineStr">
        <is>
          <t>n/a</t>
        </is>
      </c>
      <c r="P142" s="32" t="inlineStr"/>
      <c r="Q142" s="37" t="inlineStr"/>
      <c r="R142" s="34" t="inlineStr">
        <is>
          <t>East US. 5 h free a month (F0).</t>
        </is>
      </c>
    </row>
    <row r="143">
      <c r="A143" s="32" t="inlineStr">
        <is>
          <t>STT · Deepgram Nova-3 Monolingual</t>
        </is>
      </c>
      <c r="B143" s="32" t="inlineStr">
        <is>
          <t>Voice (STT)</t>
        </is>
      </c>
      <c r="C143" s="32" t="inlineStr">
        <is>
          <t>Deepgram</t>
        </is>
      </c>
      <c r="D143" s="32" t="inlineStr">
        <is>
          <t>Speech-to-text</t>
        </is>
      </c>
      <c r="E143" s="32" t="inlineStr">
        <is>
          <t>Nova-3 Monolingual</t>
        </is>
      </c>
      <c r="F143" s="33" t="n">
        <v>0.258</v>
      </c>
      <c r="G143" s="33" t="n">
        <v>0.258</v>
      </c>
      <c r="H143" s="32" t="inlineStr">
        <is>
          <t>per audio hour</t>
        </is>
      </c>
      <c r="I143" s="34" t="inlineStr">
        <is>
          <t>$0.0043 / min</t>
        </is>
      </c>
      <c r="J143" s="32" t="inlineStr">
        <is>
          <t>Pay as you go</t>
        </is>
      </c>
      <c r="K143" s="32" t="inlineStr">
        <is>
          <t>active</t>
        </is>
      </c>
      <c r="L143" s="35" t="inlineStr">
        <is>
          <t>https://deepgram.com/pricing</t>
        </is>
      </c>
      <c r="M143" s="36" t="n">
        <v>46318</v>
      </c>
      <c r="N143" s="37" t="inlineStr">
        <is>
          <t>n/a</t>
        </is>
      </c>
      <c r="O143" s="37" t="inlineStr">
        <is>
          <t>n/a</t>
        </is>
      </c>
      <c r="P143" s="32" t="inlineStr"/>
      <c r="Q143" s="37" t="inlineStr"/>
      <c r="R143" s="34" t="inlineStr"/>
    </row>
    <row r="144">
      <c r="A144" s="32" t="inlineStr">
        <is>
          <t>STT · Deepgram Nova-3 Multilingual</t>
        </is>
      </c>
      <c r="B144" s="32" t="inlineStr">
        <is>
          <t>Voice (STT)</t>
        </is>
      </c>
      <c r="C144" s="32" t="inlineStr">
        <is>
          <t>Deepgram</t>
        </is>
      </c>
      <c r="D144" s="32" t="inlineStr">
        <is>
          <t>Speech-to-text</t>
        </is>
      </c>
      <c r="E144" s="32" t="inlineStr">
        <is>
          <t>Nova-3 Multilingual</t>
        </is>
      </c>
      <c r="F144" s="33" t="n">
        <v>0.312</v>
      </c>
      <c r="G144" s="33" t="n">
        <v>0.312</v>
      </c>
      <c r="H144" s="32" t="inlineStr">
        <is>
          <t>per audio hour</t>
        </is>
      </c>
      <c r="I144" s="34" t="inlineStr">
        <is>
          <t>$0.0052 / min</t>
        </is>
      </c>
      <c r="J144" s="32" t="inlineStr">
        <is>
          <t>Pay as you go</t>
        </is>
      </c>
      <c r="K144" s="32" t="inlineStr">
        <is>
          <t>active</t>
        </is>
      </c>
      <c r="L144" s="35" t="inlineStr">
        <is>
          <t>https://deepgram.com/pricing</t>
        </is>
      </c>
      <c r="M144" s="36" t="n">
        <v>46318</v>
      </c>
      <c r="N144" s="37" t="inlineStr">
        <is>
          <t>n/a</t>
        </is>
      </c>
      <c r="O144" s="37" t="inlineStr">
        <is>
          <t>n/a</t>
        </is>
      </c>
      <c r="P144" s="32" t="inlineStr"/>
      <c r="Q144" s="37" t="inlineStr"/>
      <c r="R144" s="34" t="inlineStr"/>
    </row>
    <row r="145">
      <c r="A145" s="32" t="inlineStr">
        <is>
          <t>STT · Deepgram Whisper Large</t>
        </is>
      </c>
      <c r="B145" s="32" t="inlineStr">
        <is>
          <t>Voice (STT)</t>
        </is>
      </c>
      <c r="C145" s="32" t="inlineStr">
        <is>
          <t>Deepgram</t>
        </is>
      </c>
      <c r="D145" s="32" t="inlineStr">
        <is>
          <t>Speech-to-text</t>
        </is>
      </c>
      <c r="E145" s="32" t="inlineStr">
        <is>
          <t>Whisper Large</t>
        </is>
      </c>
      <c r="F145" s="33" t="n">
        <v>0.288</v>
      </c>
      <c r="G145" s="33" t="n">
        <v>0.288</v>
      </c>
      <c r="H145" s="32" t="inlineStr">
        <is>
          <t>per audio hour</t>
        </is>
      </c>
      <c r="I145" s="34" t="inlineStr">
        <is>
          <t>$0.0048 / min</t>
        </is>
      </c>
      <c r="J145" s="32" t="inlineStr">
        <is>
          <t>Pay as you go</t>
        </is>
      </c>
      <c r="K145" s="32" t="inlineStr">
        <is>
          <t>active</t>
        </is>
      </c>
      <c r="L145" s="35" t="inlineStr">
        <is>
          <t>https://deepgram.com/pricing</t>
        </is>
      </c>
      <c r="M145" s="36" t="n">
        <v>46318</v>
      </c>
      <c r="N145" s="37" t="inlineStr">
        <is>
          <t>n/a</t>
        </is>
      </c>
      <c r="O145" s="37" t="inlineStr">
        <is>
          <t>n/a</t>
        </is>
      </c>
      <c r="P145" s="32" t="inlineStr"/>
      <c r="Q145" s="37" t="inlineStr"/>
      <c r="R145" s="34" t="inlineStr"/>
    </row>
    <row r="146">
      <c r="A146" s="32" t="inlineStr">
        <is>
          <t>STT · Deepgram Nova-3 Monolingual (streaming)</t>
        </is>
      </c>
      <c r="B146" s="32" t="inlineStr">
        <is>
          <t>Voice (STT)</t>
        </is>
      </c>
      <c r="C146" s="32" t="inlineStr">
        <is>
          <t>Deepgram</t>
        </is>
      </c>
      <c r="D146" s="32" t="inlineStr">
        <is>
          <t>Speech-to-text</t>
        </is>
      </c>
      <c r="E146" s="32" t="inlineStr">
        <is>
          <t>Nova-3 Monolingual (streaming)</t>
        </is>
      </c>
      <c r="F146" s="33" t="n">
        <v>0.288</v>
      </c>
      <c r="G146" s="33" t="n">
        <v>0.288</v>
      </c>
      <c r="H146" s="32" t="inlineStr">
        <is>
          <t>per audio hour</t>
        </is>
      </c>
      <c r="I146" s="34" t="inlineStr">
        <is>
          <t>$0.0048 / min (promo)</t>
        </is>
      </c>
      <c r="J146" s="32" t="inlineStr">
        <is>
          <t>Pay as you go</t>
        </is>
      </c>
      <c r="K146" s="32" t="inlineStr">
        <is>
          <t>active</t>
        </is>
      </c>
      <c r="L146" s="35" t="inlineStr">
        <is>
          <t>https://deepgram.com/pricing</t>
        </is>
      </c>
      <c r="M146" s="36" t="n">
        <v>46318</v>
      </c>
      <c r="N146" s="37" t="inlineStr">
        <is>
          <t>n/a</t>
        </is>
      </c>
      <c r="O146" s="37" t="inlineStr">
        <is>
          <t>n/a</t>
        </is>
      </c>
      <c r="P146" s="32" t="inlineStr"/>
      <c r="Q146" s="37" t="inlineStr"/>
      <c r="R146" s="34" t="inlineStr">
        <is>
          <t>Regular price $0.0077/min ($0.46/h).</t>
        </is>
      </c>
    </row>
    <row r="147">
      <c r="A147" s="32" t="inlineStr">
        <is>
          <t>STT · Deepgram Flux English</t>
        </is>
      </c>
      <c r="B147" s="32" t="inlineStr">
        <is>
          <t>Voice (STT)</t>
        </is>
      </c>
      <c r="C147" s="32" t="inlineStr">
        <is>
          <t>Deepgram</t>
        </is>
      </c>
      <c r="D147" s="32" t="inlineStr">
        <is>
          <t>Speech-to-text</t>
        </is>
      </c>
      <c r="E147" s="32" t="inlineStr">
        <is>
          <t>Flux English</t>
        </is>
      </c>
      <c r="F147" s="33" t="n">
        <v>0.39</v>
      </c>
      <c r="G147" s="33" t="n">
        <v>0.39</v>
      </c>
      <c r="H147" s="32" t="inlineStr">
        <is>
          <t>per audio hour</t>
        </is>
      </c>
      <c r="I147" s="34" t="inlineStr">
        <is>
          <t>$0.0065 / min (promo)</t>
        </is>
      </c>
      <c r="J147" s="32" t="inlineStr">
        <is>
          <t>Pay as you go</t>
        </is>
      </c>
      <c r="K147" s="32" t="inlineStr">
        <is>
          <t>active</t>
        </is>
      </c>
      <c r="L147" s="35" t="inlineStr">
        <is>
          <t>https://deepgram.com/pricing</t>
        </is>
      </c>
      <c r="M147" s="36" t="n">
        <v>46318</v>
      </c>
      <c r="N147" s="37" t="inlineStr">
        <is>
          <t>n/a</t>
        </is>
      </c>
      <c r="O147" s="37" t="inlineStr">
        <is>
          <t>n/a</t>
        </is>
      </c>
      <c r="P147" s="32" t="inlineStr"/>
      <c r="Q147" s="37" t="inlineStr"/>
      <c r="R147" s="34" t="inlineStr">
        <is>
          <t>Regular price $0.0077/min ($0.46/h).</t>
        </is>
      </c>
    </row>
    <row r="148">
      <c r="A148" s="32" t="inlineStr">
        <is>
          <t>STT · AssemblyAI Universal-2</t>
        </is>
      </c>
      <c r="B148" s="32" t="inlineStr">
        <is>
          <t>Voice (STT)</t>
        </is>
      </c>
      <c r="C148" s="32" t="inlineStr">
        <is>
          <t>AssemblyAI</t>
        </is>
      </c>
      <c r="D148" s="32" t="inlineStr">
        <is>
          <t>Speech-to-text</t>
        </is>
      </c>
      <c r="E148" s="32" t="inlineStr">
        <is>
          <t>Universal-2</t>
        </is>
      </c>
      <c r="F148" s="33" t="n">
        <v>0.15</v>
      </c>
      <c r="G148" s="33" t="n">
        <v>0.15</v>
      </c>
      <c r="H148" s="32" t="inlineStr">
        <is>
          <t>per audio hour</t>
        </is>
      </c>
      <c r="I148" s="34" t="inlineStr">
        <is>
          <t>$0.15 / hour</t>
        </is>
      </c>
      <c r="J148" s="32" t="inlineStr">
        <is>
          <t>Pay as you go</t>
        </is>
      </c>
      <c r="K148" s="32" t="inlineStr">
        <is>
          <t>active</t>
        </is>
      </c>
      <c r="L148" s="35" t="inlineStr">
        <is>
          <t>https://www.assemblyai.com/pricing</t>
        </is>
      </c>
      <c r="M148" s="36" t="n">
        <v>46318</v>
      </c>
      <c r="N148" s="37" t="inlineStr">
        <is>
          <t>n/a</t>
        </is>
      </c>
      <c r="O148" s="37" t="inlineStr">
        <is>
          <t>n/a</t>
        </is>
      </c>
      <c r="P148" s="32" t="inlineStr"/>
      <c r="Q148" s="37" t="inlineStr"/>
      <c r="R148" s="34" t="inlineStr"/>
    </row>
    <row r="149">
      <c r="A149" s="32" t="inlineStr">
        <is>
          <t>STT · AssemblyAI Universal-3.5 Pro</t>
        </is>
      </c>
      <c r="B149" s="32" t="inlineStr">
        <is>
          <t>Voice (STT)</t>
        </is>
      </c>
      <c r="C149" s="32" t="inlineStr">
        <is>
          <t>AssemblyAI</t>
        </is>
      </c>
      <c r="D149" s="32" t="inlineStr">
        <is>
          <t>Speech-to-text</t>
        </is>
      </c>
      <c r="E149" s="32" t="inlineStr">
        <is>
          <t>Universal-3.5 Pro</t>
        </is>
      </c>
      <c r="F149" s="33" t="n">
        <v>0.21</v>
      </c>
      <c r="G149" s="33" t="n">
        <v>0.21</v>
      </c>
      <c r="H149" s="32" t="inlineStr">
        <is>
          <t>per audio hour</t>
        </is>
      </c>
      <c r="I149" s="34" t="inlineStr">
        <is>
          <t>$0.21 / hour</t>
        </is>
      </c>
      <c r="J149" s="32" t="inlineStr">
        <is>
          <t>Pay as you go</t>
        </is>
      </c>
      <c r="K149" s="32" t="inlineStr">
        <is>
          <t>active</t>
        </is>
      </c>
      <c r="L149" s="35" t="inlineStr">
        <is>
          <t>https://www.assemblyai.com/pricing</t>
        </is>
      </c>
      <c r="M149" s="36" t="n">
        <v>46318</v>
      </c>
      <c r="N149" s="37" t="inlineStr">
        <is>
          <t>n/a</t>
        </is>
      </c>
      <c r="O149" s="37" t="inlineStr">
        <is>
          <t>n/a</t>
        </is>
      </c>
      <c r="P149" s="32" t="inlineStr"/>
      <c r="Q149" s="37" t="inlineStr"/>
      <c r="R149" s="34" t="inlineStr"/>
    </row>
    <row r="150">
      <c r="A150" s="32" t="inlineStr">
        <is>
          <t>STT · AssemblyAI Universal-Streaming</t>
        </is>
      </c>
      <c r="B150" s="32" t="inlineStr">
        <is>
          <t>Voice (STT)</t>
        </is>
      </c>
      <c r="C150" s="32" t="inlineStr">
        <is>
          <t>AssemblyAI</t>
        </is>
      </c>
      <c r="D150" s="32" t="inlineStr">
        <is>
          <t>Speech-to-text</t>
        </is>
      </c>
      <c r="E150" s="32" t="inlineStr">
        <is>
          <t>Universal-Streaming</t>
        </is>
      </c>
      <c r="F150" s="33" t="n">
        <v>0.15</v>
      </c>
      <c r="G150" s="33" t="n">
        <v>0.15</v>
      </c>
      <c r="H150" s="32" t="inlineStr">
        <is>
          <t>per audio hour</t>
        </is>
      </c>
      <c r="I150" s="34" t="inlineStr">
        <is>
          <t>$0.15 / hour</t>
        </is>
      </c>
      <c r="J150" s="32" t="inlineStr">
        <is>
          <t>Pay as you go</t>
        </is>
      </c>
      <c r="K150" s="32" t="inlineStr">
        <is>
          <t>active</t>
        </is>
      </c>
      <c r="L150" s="35" t="inlineStr">
        <is>
          <t>https://www.assemblyai.com/pricing</t>
        </is>
      </c>
      <c r="M150" s="36" t="n">
        <v>46318</v>
      </c>
      <c r="N150" s="37" t="inlineStr">
        <is>
          <t>n/a</t>
        </is>
      </c>
      <c r="O150" s="37" t="inlineStr">
        <is>
          <t>n/a</t>
        </is>
      </c>
      <c r="P150" s="32" t="inlineStr"/>
      <c r="Q150" s="37" t="inlineStr"/>
      <c r="R150" s="34" t="inlineStr"/>
    </row>
    <row r="151">
      <c r="A151" s="32" t="inlineStr">
        <is>
          <t>STT · AssemblyAI Universal-3.6 Pro Realtime</t>
        </is>
      </c>
      <c r="B151" s="32" t="inlineStr">
        <is>
          <t>Voice (STT)</t>
        </is>
      </c>
      <c r="C151" s="32" t="inlineStr">
        <is>
          <t>AssemblyAI</t>
        </is>
      </c>
      <c r="D151" s="32" t="inlineStr">
        <is>
          <t>Speech-to-text</t>
        </is>
      </c>
      <c r="E151" s="32" t="inlineStr">
        <is>
          <t>Universal-3.6 Pro Realtime</t>
        </is>
      </c>
      <c r="F151" s="33" t="n">
        <v>0.45</v>
      </c>
      <c r="G151" s="33" t="n">
        <v>0.45</v>
      </c>
      <c r="H151" s="32" t="inlineStr">
        <is>
          <t>per audio hour</t>
        </is>
      </c>
      <c r="I151" s="34" t="inlineStr">
        <is>
          <t>$0.45 / hour</t>
        </is>
      </c>
      <c r="J151" s="32" t="inlineStr">
        <is>
          <t>Pay as you go</t>
        </is>
      </c>
      <c r="K151" s="32" t="inlineStr">
        <is>
          <t>active</t>
        </is>
      </c>
      <c r="L151" s="35" t="inlineStr">
        <is>
          <t>https://www.assemblyai.com/pricing</t>
        </is>
      </c>
      <c r="M151" s="36" t="n">
        <v>46318</v>
      </c>
      <c r="N151" s="37" t="inlineStr">
        <is>
          <t>n/a</t>
        </is>
      </c>
      <c r="O151" s="37" t="inlineStr">
        <is>
          <t>n/a</t>
        </is>
      </c>
      <c r="P151" s="32" t="inlineStr"/>
      <c r="Q151" s="37" t="inlineStr"/>
      <c r="R151" s="34" t="inlineStr"/>
    </row>
    <row r="152">
      <c r="A152" s="32" t="inlineStr">
        <is>
          <t>STT · Cartesia Ink-2</t>
        </is>
      </c>
      <c r="B152" s="32" t="inlineStr">
        <is>
          <t>Voice (STT)</t>
        </is>
      </c>
      <c r="C152" s="32" t="inlineStr">
        <is>
          <t>Cartesia</t>
        </is>
      </c>
      <c r="D152" s="32" t="inlineStr">
        <is>
          <t>Speech-to-text</t>
        </is>
      </c>
      <c r="E152" s="32" t="inlineStr">
        <is>
          <t>Ink-2</t>
        </is>
      </c>
      <c r="F152" s="33" t="n">
        <v>0.7</v>
      </c>
      <c r="G152" s="33" t="n">
        <v>0.7</v>
      </c>
      <c r="H152" s="32" t="inlineStr">
        <is>
          <t>per audio hour</t>
        </is>
      </c>
      <c r="I152" s="34" t="inlineStr">
        <is>
          <t>3 credits / second</t>
        </is>
      </c>
      <c r="J152" s="32" t="inlineStr">
        <is>
          <t>Pay as you go</t>
        </is>
      </c>
      <c r="K152" s="32" t="inlineStr">
        <is>
          <t>active</t>
        </is>
      </c>
      <c r="L152" s="35" t="inlineStr">
        <is>
          <t>https://cartesia.ai/pricing</t>
        </is>
      </c>
      <c r="M152" s="36" t="n">
        <v>46318</v>
      </c>
      <c r="N152" s="37" t="inlineStr">
        <is>
          <t>n/a</t>
        </is>
      </c>
      <c r="O152" s="37" t="inlineStr">
        <is>
          <t>n/a</t>
        </is>
      </c>
      <c r="P152" s="32" t="inlineStr"/>
      <c r="Q152" s="37" t="inlineStr"/>
      <c r="R152" s="34" t="inlineStr">
        <is>
          <t>Derived: 10,800 credits per hour at the $65 per 1M Pro overage rate. Vendor says $0.39/h on Scale.</t>
        </is>
      </c>
    </row>
    <row r="153">
      <c r="A153" s="32" t="inlineStr">
        <is>
          <t>STT · Inworld STT 1</t>
        </is>
      </c>
      <c r="B153" s="32" t="inlineStr">
        <is>
          <t>Voice (STT)</t>
        </is>
      </c>
      <c r="C153" s="32" t="inlineStr">
        <is>
          <t>Inworld</t>
        </is>
      </c>
      <c r="D153" s="32" t="inlineStr">
        <is>
          <t>Speech-to-text</t>
        </is>
      </c>
      <c r="E153" s="32" t="inlineStr">
        <is>
          <t>STT 1</t>
        </is>
      </c>
      <c r="F153" s="33" t="n">
        <v>0.15</v>
      </c>
      <c r="G153" s="33" t="n">
        <v>0.15</v>
      </c>
      <c r="H153" s="32" t="inlineStr">
        <is>
          <t>per audio hour</t>
        </is>
      </c>
      <c r="I153" s="34" t="inlineStr">
        <is>
          <t>$0.15 / hour</t>
        </is>
      </c>
      <c r="J153" s="32" t="inlineStr">
        <is>
          <t>Pay as you go</t>
        </is>
      </c>
      <c r="K153" s="32" t="inlineStr">
        <is>
          <t>active</t>
        </is>
      </c>
      <c r="L153" s="35" t="inlineStr">
        <is>
          <t>https://inworld.ai/pricing</t>
        </is>
      </c>
      <c r="M153" s="36" t="n">
        <v>46318</v>
      </c>
      <c r="N153" s="37" t="inlineStr">
        <is>
          <t>n/a</t>
        </is>
      </c>
      <c r="O153" s="37" t="inlineStr">
        <is>
          <t>n/a</t>
        </is>
      </c>
      <c r="P153" s="32" t="inlineStr"/>
      <c r="Q153" s="37" t="inlineStr"/>
      <c r="R153" s="34" t="inlineStr">
        <is>
          <t>On-Demand rate; $0.10/h on paid plans.</t>
        </is>
      </c>
    </row>
    <row r="154">
      <c r="A154" s="32" t="inlineStr">
        <is>
          <t>STT · Rime Rime STT</t>
        </is>
      </c>
      <c r="B154" s="32" t="inlineStr">
        <is>
          <t>Voice (STT)</t>
        </is>
      </c>
      <c r="C154" s="32" t="inlineStr">
        <is>
          <t>Rime</t>
        </is>
      </c>
      <c r="D154" s="32" t="inlineStr">
        <is>
          <t>Speech-to-text</t>
        </is>
      </c>
      <c r="E154" s="32" t="inlineStr">
        <is>
          <t>Rime STT</t>
        </is>
      </c>
      <c r="F154" s="33" t="n">
        <v>0.12</v>
      </c>
      <c r="G154" s="33" t="n">
        <v>0.12</v>
      </c>
      <c r="H154" s="32" t="inlineStr">
        <is>
          <t>per audio hour</t>
        </is>
      </c>
      <c r="I154" s="34" t="inlineStr">
        <is>
          <t>$0.002 / min from Nov 20, 2026</t>
        </is>
      </c>
      <c r="J154" s="32" t="inlineStr">
        <is>
          <t>Pay as you go</t>
        </is>
      </c>
      <c r="K154" s="32" t="inlineStr">
        <is>
          <t>active</t>
        </is>
      </c>
      <c r="L154" s="35" t="inlineStr">
        <is>
          <t>https://www.rime.ai/pricing</t>
        </is>
      </c>
      <c r="M154" s="36" t="n">
        <v>46318</v>
      </c>
      <c r="N154" s="37" t="inlineStr">
        <is>
          <t>n/a</t>
        </is>
      </c>
      <c r="O154" s="37" t="inlineStr">
        <is>
          <t>n/a</t>
        </is>
      </c>
      <c r="P154" s="32" t="inlineStr"/>
      <c r="Q154" s="37" t="inlineStr"/>
      <c r="R154" s="34" t="inlineStr">
        <is>
          <t>Free until Nov 19, 2026.</t>
        </is>
      </c>
    </row>
    <row r="155">
      <c r="A155" s="32" t="inlineStr">
        <is>
          <t>STT · Soniox Soniox async</t>
        </is>
      </c>
      <c r="B155" s="32" t="inlineStr">
        <is>
          <t>Voice (STT)</t>
        </is>
      </c>
      <c r="C155" s="32" t="inlineStr">
        <is>
          <t>Soniox</t>
        </is>
      </c>
      <c r="D155" s="32" t="inlineStr">
        <is>
          <t>Speech-to-text</t>
        </is>
      </c>
      <c r="E155" s="32" t="inlineStr">
        <is>
          <t>Soniox async</t>
        </is>
      </c>
      <c r="F155" s="33" t="n">
        <v>0.1</v>
      </c>
      <c r="G155" s="33" t="n">
        <v>0.1</v>
      </c>
      <c r="H155" s="32" t="inlineStr">
        <is>
          <t>per audio hour</t>
        </is>
      </c>
      <c r="I155" s="34" t="inlineStr">
        <is>
          <t>$0.10 / hour</t>
        </is>
      </c>
      <c r="J155" s="32" t="inlineStr">
        <is>
          <t>Pay as you go</t>
        </is>
      </c>
      <c r="K155" s="32" t="inlineStr">
        <is>
          <t>active</t>
        </is>
      </c>
      <c r="L155" s="35" t="inlineStr">
        <is>
          <t>https://soniox.com/pricing</t>
        </is>
      </c>
      <c r="M155" s="36" t="n">
        <v>46318</v>
      </c>
      <c r="N155" s="37" t="inlineStr">
        <is>
          <t>n/a</t>
        </is>
      </c>
      <c r="O155" s="37" t="inlineStr">
        <is>
          <t>n/a</t>
        </is>
      </c>
      <c r="P155" s="32" t="inlineStr"/>
      <c r="Q155" s="37" t="inlineStr"/>
      <c r="R155" s="34" t="inlineStr"/>
    </row>
    <row r="156">
      <c r="A156" s="32" t="inlineStr">
        <is>
          <t>STT · Soniox Soniox real-time</t>
        </is>
      </c>
      <c r="B156" s="32" t="inlineStr">
        <is>
          <t>Voice (STT)</t>
        </is>
      </c>
      <c r="C156" s="32" t="inlineStr">
        <is>
          <t>Soniox</t>
        </is>
      </c>
      <c r="D156" s="32" t="inlineStr">
        <is>
          <t>Speech-to-text</t>
        </is>
      </c>
      <c r="E156" s="32" t="inlineStr">
        <is>
          <t>Soniox real-time</t>
        </is>
      </c>
      <c r="F156" s="33" t="n">
        <v>0.12</v>
      </c>
      <c r="G156" s="33" t="n">
        <v>0.12</v>
      </c>
      <c r="H156" s="32" t="inlineStr">
        <is>
          <t>per audio hour</t>
        </is>
      </c>
      <c r="I156" s="34" t="inlineStr">
        <is>
          <t>$0.12 / hour</t>
        </is>
      </c>
      <c r="J156" s="32" t="inlineStr">
        <is>
          <t>Pay as you go</t>
        </is>
      </c>
      <c r="K156" s="32" t="inlineStr">
        <is>
          <t>active</t>
        </is>
      </c>
      <c r="L156" s="35" t="inlineStr">
        <is>
          <t>https://soniox.com/pricing</t>
        </is>
      </c>
      <c r="M156" s="36" t="n">
        <v>46318</v>
      </c>
      <c r="N156" s="37" t="inlineStr">
        <is>
          <t>n/a</t>
        </is>
      </c>
      <c r="O156" s="37" t="inlineStr">
        <is>
          <t>n/a</t>
        </is>
      </c>
      <c r="P156" s="32" t="inlineStr"/>
      <c r="Q156" s="37" t="inlineStr"/>
      <c r="R156" s="34" t="inlineStr"/>
    </row>
    <row r="157">
      <c r="A157" s="32" t="inlineStr">
        <is>
          <t>STT · Speechmatics Melia 1</t>
        </is>
      </c>
      <c r="B157" s="32" t="inlineStr">
        <is>
          <t>Voice (STT)</t>
        </is>
      </c>
      <c r="C157" s="32" t="inlineStr">
        <is>
          <t>Speechmatics</t>
        </is>
      </c>
      <c r="D157" s="32" t="inlineStr">
        <is>
          <t>Speech-to-text</t>
        </is>
      </c>
      <c r="E157" s="32" t="inlineStr">
        <is>
          <t>Melia 1</t>
        </is>
      </c>
      <c r="F157" s="33" t="n">
        <v>0.12</v>
      </c>
      <c r="G157" s="33" t="n">
        <v>0.12</v>
      </c>
      <c r="H157" s="32" t="inlineStr">
        <is>
          <t>per audio hour</t>
        </is>
      </c>
      <c r="I157" s="34" t="inlineStr">
        <is>
          <t>$0.12 / hour</t>
        </is>
      </c>
      <c r="J157" s="32" t="inlineStr">
        <is>
          <t>Pay as you go</t>
        </is>
      </c>
      <c r="K157" s="32" t="inlineStr">
        <is>
          <t>active</t>
        </is>
      </c>
      <c r="L157" s="35" t="inlineStr">
        <is>
          <t>https://www.speechmatics.com/pricing</t>
        </is>
      </c>
      <c r="M157" s="36" t="n">
        <v>46318</v>
      </c>
      <c r="N157" s="37" t="inlineStr">
        <is>
          <t>n/a</t>
        </is>
      </c>
      <c r="O157" s="37" t="inlineStr">
        <is>
          <t>n/a</t>
        </is>
      </c>
      <c r="P157" s="32" t="inlineStr"/>
      <c r="Q157" s="37" t="inlineStr"/>
      <c r="R157" s="34" t="inlineStr"/>
    </row>
    <row r="158">
      <c r="A158" s="32" t="inlineStr">
        <is>
          <t>STT · Speechmatics Standard</t>
        </is>
      </c>
      <c r="B158" s="32" t="inlineStr">
        <is>
          <t>Voice (STT)</t>
        </is>
      </c>
      <c r="C158" s="32" t="inlineStr">
        <is>
          <t>Speechmatics</t>
        </is>
      </c>
      <c r="D158" s="32" t="inlineStr">
        <is>
          <t>Speech-to-text</t>
        </is>
      </c>
      <c r="E158" s="32" t="inlineStr">
        <is>
          <t>Standard</t>
        </is>
      </c>
      <c r="F158" s="33" t="n">
        <v>0.23</v>
      </c>
      <c r="G158" s="33" t="n">
        <v>0.23</v>
      </c>
      <c r="H158" s="32" t="inlineStr">
        <is>
          <t>per audio hour</t>
        </is>
      </c>
      <c r="I158" s="34" t="inlineStr">
        <is>
          <t>$0.23 / hour</t>
        </is>
      </c>
      <c r="J158" s="32" t="inlineStr">
        <is>
          <t>Pay as you go</t>
        </is>
      </c>
      <c r="K158" s="32" t="inlineStr">
        <is>
          <t>active</t>
        </is>
      </c>
      <c r="L158" s="35" t="inlineStr">
        <is>
          <t>https://www.speechmatics.com/pricing</t>
        </is>
      </c>
      <c r="M158" s="36" t="n">
        <v>46318</v>
      </c>
      <c r="N158" s="37" t="inlineStr">
        <is>
          <t>n/a</t>
        </is>
      </c>
      <c r="O158" s="37" t="inlineStr">
        <is>
          <t>n/a</t>
        </is>
      </c>
      <c r="P158" s="32" t="inlineStr"/>
      <c r="Q158" s="37" t="inlineStr"/>
      <c r="R158" s="34" t="inlineStr"/>
    </row>
    <row r="159">
      <c r="A159" s="32" t="inlineStr">
        <is>
          <t>STT · Speechmatics Enhanced</t>
        </is>
      </c>
      <c r="B159" s="32" t="inlineStr">
        <is>
          <t>Voice (STT)</t>
        </is>
      </c>
      <c r="C159" s="32" t="inlineStr">
        <is>
          <t>Speechmatics</t>
        </is>
      </c>
      <c r="D159" s="32" t="inlineStr">
        <is>
          <t>Speech-to-text</t>
        </is>
      </c>
      <c r="E159" s="32" t="inlineStr">
        <is>
          <t>Enhanced</t>
        </is>
      </c>
      <c r="F159" s="33" t="n">
        <v>0.38</v>
      </c>
      <c r="G159" s="33" t="n">
        <v>0.38</v>
      </c>
      <c r="H159" s="32" t="inlineStr">
        <is>
          <t>per audio hour</t>
        </is>
      </c>
      <c r="I159" s="34" t="inlineStr">
        <is>
          <t>$0.38 / hour</t>
        </is>
      </c>
      <c r="J159" s="32" t="inlineStr">
        <is>
          <t>Pay as you go</t>
        </is>
      </c>
      <c r="K159" s="32" t="inlineStr">
        <is>
          <t>active</t>
        </is>
      </c>
      <c r="L159" s="35" t="inlineStr">
        <is>
          <t>https://www.speechmatics.com/pricing</t>
        </is>
      </c>
      <c r="M159" s="36" t="n">
        <v>46318</v>
      </c>
      <c r="N159" s="37" t="inlineStr">
        <is>
          <t>n/a</t>
        </is>
      </c>
      <c r="O159" s="37" t="inlineStr">
        <is>
          <t>n/a</t>
        </is>
      </c>
      <c r="P159" s="32" t="inlineStr"/>
      <c r="Q159" s="37" t="inlineStr"/>
      <c r="R159" s="34" t="inlineStr"/>
    </row>
    <row r="160">
      <c r="A160" s="32" t="inlineStr">
        <is>
          <t>STT · Rev.ai Reverb</t>
        </is>
      </c>
      <c r="B160" s="32" t="inlineStr">
        <is>
          <t>Voice (STT)</t>
        </is>
      </c>
      <c r="C160" s="32" t="inlineStr">
        <is>
          <t>Rev.ai</t>
        </is>
      </c>
      <c r="D160" s="32" t="inlineStr">
        <is>
          <t>Speech-to-text</t>
        </is>
      </c>
      <c r="E160" s="32" t="inlineStr">
        <is>
          <t>Reverb</t>
        </is>
      </c>
      <c r="F160" s="33" t="n">
        <v>0.2</v>
      </c>
      <c r="G160" s="33" t="n">
        <v>0.2</v>
      </c>
      <c r="H160" s="32" t="inlineStr">
        <is>
          <t>per audio hour</t>
        </is>
      </c>
      <c r="I160" s="34" t="inlineStr">
        <is>
          <t>$0.20 / hour</t>
        </is>
      </c>
      <c r="J160" s="32" t="inlineStr">
        <is>
          <t>Pay as you go</t>
        </is>
      </c>
      <c r="K160" s="32" t="inlineStr">
        <is>
          <t>active</t>
        </is>
      </c>
      <c r="L160" s="35" t="inlineStr">
        <is>
          <t>https://www.rev.ai/pricing</t>
        </is>
      </c>
      <c r="M160" s="36" t="n">
        <v>46318</v>
      </c>
      <c r="N160" s="37" t="inlineStr">
        <is>
          <t>n/a</t>
        </is>
      </c>
      <c r="O160" s="37" t="inlineStr">
        <is>
          <t>n/a</t>
        </is>
      </c>
      <c r="P160" s="32" t="inlineStr"/>
      <c r="Q160" s="37" t="inlineStr"/>
      <c r="R160" s="34" t="inlineStr">
        <is>
          <t>English.</t>
        </is>
      </c>
    </row>
    <row r="161">
      <c r="A161" s="32" t="inlineStr">
        <is>
          <t>STT · Rev.ai Reverb Foreign Language</t>
        </is>
      </c>
      <c r="B161" s="32" t="inlineStr">
        <is>
          <t>Voice (STT)</t>
        </is>
      </c>
      <c r="C161" s="32" t="inlineStr">
        <is>
          <t>Rev.ai</t>
        </is>
      </c>
      <c r="D161" s="32" t="inlineStr">
        <is>
          <t>Speech-to-text</t>
        </is>
      </c>
      <c r="E161" s="32" t="inlineStr">
        <is>
          <t>Reverb Foreign Language</t>
        </is>
      </c>
      <c r="F161" s="33" t="n">
        <v>0.3</v>
      </c>
      <c r="G161" s="33" t="n">
        <v>0.3</v>
      </c>
      <c r="H161" s="32" t="inlineStr">
        <is>
          <t>per audio hour</t>
        </is>
      </c>
      <c r="I161" s="34" t="inlineStr">
        <is>
          <t>$0.30 / hour</t>
        </is>
      </c>
      <c r="J161" s="32" t="inlineStr">
        <is>
          <t>Pay as you go</t>
        </is>
      </c>
      <c r="K161" s="32" t="inlineStr">
        <is>
          <t>active</t>
        </is>
      </c>
      <c r="L161" s="35" t="inlineStr">
        <is>
          <t>https://www.rev.ai/pricing</t>
        </is>
      </c>
      <c r="M161" s="36" t="n">
        <v>46318</v>
      </c>
      <c r="N161" s="37" t="inlineStr">
        <is>
          <t>n/a</t>
        </is>
      </c>
      <c r="O161" s="37" t="inlineStr">
        <is>
          <t>n/a</t>
        </is>
      </c>
      <c r="P161" s="32" t="inlineStr"/>
      <c r="Q161" s="37" t="inlineStr"/>
      <c r="R161" s="34" t="inlineStr"/>
    </row>
    <row r="162">
      <c r="A162" s="32" t="inlineStr">
        <is>
          <t>STT · Rev.ai Whisper Large</t>
        </is>
      </c>
      <c r="B162" s="32" t="inlineStr">
        <is>
          <t>Voice (STT)</t>
        </is>
      </c>
      <c r="C162" s="32" t="inlineStr">
        <is>
          <t>Rev.ai</t>
        </is>
      </c>
      <c r="D162" s="32" t="inlineStr">
        <is>
          <t>Speech-to-text</t>
        </is>
      </c>
      <c r="E162" s="32" t="inlineStr">
        <is>
          <t>Whisper Large</t>
        </is>
      </c>
      <c r="F162" s="33" t="n">
        <v>0.3</v>
      </c>
      <c r="G162" s="33" t="n">
        <v>0.3</v>
      </c>
      <c r="H162" s="32" t="inlineStr">
        <is>
          <t>per audio hour</t>
        </is>
      </c>
      <c r="I162" s="34" t="inlineStr">
        <is>
          <t>$0.005 / min</t>
        </is>
      </c>
      <c r="J162" s="32" t="inlineStr">
        <is>
          <t>Pay as you go</t>
        </is>
      </c>
      <c r="K162" s="32" t="inlineStr">
        <is>
          <t>active</t>
        </is>
      </c>
      <c r="L162" s="35" t="inlineStr">
        <is>
          <t>https://www.rev.ai/pricing</t>
        </is>
      </c>
      <c r="M162" s="36" t="n">
        <v>46318</v>
      </c>
      <c r="N162" s="37" t="inlineStr">
        <is>
          <t>n/a</t>
        </is>
      </c>
      <c r="O162" s="37" t="inlineStr">
        <is>
          <t>n/a</t>
        </is>
      </c>
      <c r="P162" s="32" t="inlineStr"/>
      <c r="Q162" s="37" t="inlineStr"/>
      <c r="R162" s="34" t="inlineStr"/>
    </row>
    <row r="163">
      <c r="A163" s="32" t="inlineStr">
        <is>
          <t>STT · Gladia Solaria-3</t>
        </is>
      </c>
      <c r="B163" s="32" t="inlineStr">
        <is>
          <t>Voice (STT)</t>
        </is>
      </c>
      <c r="C163" s="32" t="inlineStr">
        <is>
          <t>Gladia</t>
        </is>
      </c>
      <c r="D163" s="32" t="inlineStr">
        <is>
          <t>Speech-to-text</t>
        </is>
      </c>
      <c r="E163" s="32" t="inlineStr">
        <is>
          <t>Solaria-3</t>
        </is>
      </c>
      <c r="F163" s="33" t="n">
        <v>0.179</v>
      </c>
      <c r="G163" s="33" t="n">
        <v>0.179</v>
      </c>
      <c r="H163" s="32" t="inlineStr">
        <is>
          <t>per audio hour</t>
        </is>
      </c>
      <c r="I163" s="34" t="inlineStr">
        <is>
          <t>0.16€ / hour (0–100 h)</t>
        </is>
      </c>
      <c r="J163" s="32" t="inlineStr">
        <is>
          <t>Pay as you go</t>
        </is>
      </c>
      <c r="K163" s="32" t="inlineStr">
        <is>
          <t>active</t>
        </is>
      </c>
      <c r="L163" s="35" t="inlineStr">
        <is>
          <t>https://www.gladia.io/pricing</t>
        </is>
      </c>
      <c r="M163" s="36" t="n">
        <v>46318</v>
      </c>
      <c r="N163" s="37" t="inlineStr">
        <is>
          <t>n/a</t>
        </is>
      </c>
      <c r="O163" s="37" t="inlineStr">
        <is>
          <t>n/a</t>
        </is>
      </c>
      <c r="P163" s="32" t="inlineStr"/>
      <c r="Q163" s="37" t="inlineStr"/>
      <c r="R163" s="34" t="inlineStr"/>
    </row>
    <row r="164">
      <c r="A164" s="32" t="inlineStr">
        <is>
          <t>STT · Gladia Solaria-1</t>
        </is>
      </c>
      <c r="B164" s="32" t="inlineStr">
        <is>
          <t>Voice (STT)</t>
        </is>
      </c>
      <c r="C164" s="32" t="inlineStr">
        <is>
          <t>Gladia</t>
        </is>
      </c>
      <c r="D164" s="32" t="inlineStr">
        <is>
          <t>Speech-to-text</t>
        </is>
      </c>
      <c r="E164" s="32" t="inlineStr">
        <is>
          <t>Solaria-1</t>
        </is>
      </c>
      <c r="F164" s="33" t="n">
        <v>0.303</v>
      </c>
      <c r="G164" s="33" t="n">
        <v>0.303</v>
      </c>
      <c r="H164" s="32" t="inlineStr">
        <is>
          <t>per audio hour</t>
        </is>
      </c>
      <c r="I164" s="34" t="inlineStr">
        <is>
          <t>0.27€ / hour (0–100 h)</t>
        </is>
      </c>
      <c r="J164" s="32" t="inlineStr">
        <is>
          <t>Pay as you go</t>
        </is>
      </c>
      <c r="K164" s="32" t="inlineStr">
        <is>
          <t>active</t>
        </is>
      </c>
      <c r="L164" s="35" t="inlineStr">
        <is>
          <t>https://www.gladia.io/pricing</t>
        </is>
      </c>
      <c r="M164" s="36" t="n">
        <v>46318</v>
      </c>
      <c r="N164" s="37" t="inlineStr">
        <is>
          <t>n/a</t>
        </is>
      </c>
      <c r="O164" s="37" t="inlineStr">
        <is>
          <t>n/a</t>
        </is>
      </c>
      <c r="P164" s="32" t="inlineStr"/>
      <c r="Q164" s="37" t="inlineStr"/>
      <c r="R164" s="34" t="inlineStr"/>
    </row>
    <row r="165">
      <c r="A165" s="32" t="inlineStr">
        <is>
          <t>STT · Gladia Real-time</t>
        </is>
      </c>
      <c r="B165" s="32" t="inlineStr">
        <is>
          <t>Voice (STT)</t>
        </is>
      </c>
      <c r="C165" s="32" t="inlineStr">
        <is>
          <t>Gladia</t>
        </is>
      </c>
      <c r="D165" s="32" t="inlineStr">
        <is>
          <t>Speech-to-text</t>
        </is>
      </c>
      <c r="E165" s="32" t="inlineStr">
        <is>
          <t>Real-time</t>
        </is>
      </c>
      <c r="F165" s="33" t="n">
        <v>0.762</v>
      </c>
      <c r="G165" s="33" t="n">
        <v>0.762</v>
      </c>
      <c r="H165" s="32" t="inlineStr">
        <is>
          <t>per audio hour</t>
        </is>
      </c>
      <c r="I165" s="34" t="inlineStr">
        <is>
          <t>0.68€ / hour</t>
        </is>
      </c>
      <c r="J165" s="32" t="inlineStr">
        <is>
          <t>Pay as you go</t>
        </is>
      </c>
      <c r="K165" s="32" t="inlineStr">
        <is>
          <t>active</t>
        </is>
      </c>
      <c r="L165" s="35" t="inlineStr">
        <is>
          <t>https://www.gladia.io/pricing</t>
        </is>
      </c>
      <c r="M165" s="36" t="n">
        <v>46318</v>
      </c>
      <c r="N165" s="37" t="inlineStr">
        <is>
          <t>n/a</t>
        </is>
      </c>
      <c r="O165" s="37" t="inlineStr">
        <is>
          <t>n/a</t>
        </is>
      </c>
      <c r="P165" s="32" t="inlineStr"/>
      <c r="Q165" s="37" t="inlineStr"/>
      <c r="R165" s="34" t="inlineStr"/>
    </row>
    <row r="166">
      <c r="A166" s="32" t="inlineStr">
        <is>
          <t>STT · Groq whisper-large-v3-turbo</t>
        </is>
      </c>
      <c r="B166" s="32" t="inlineStr">
        <is>
          <t>Voice (STT)</t>
        </is>
      </c>
      <c r="C166" s="32" t="inlineStr">
        <is>
          <t>Groq</t>
        </is>
      </c>
      <c r="D166" s="32" t="inlineStr">
        <is>
          <t>Speech-to-text</t>
        </is>
      </c>
      <c r="E166" s="32" t="inlineStr">
        <is>
          <t>whisper-large-v3-turbo</t>
        </is>
      </c>
      <c r="F166" s="33" t="n">
        <v>0.04</v>
      </c>
      <c r="G166" s="33" t="n">
        <v>0.04</v>
      </c>
      <c r="H166" s="32" t="inlineStr">
        <is>
          <t>per audio hour</t>
        </is>
      </c>
      <c r="I166" s="34" t="inlineStr">
        <is>
          <t>$0.04 / hour</t>
        </is>
      </c>
      <c r="J166" s="32" t="inlineStr">
        <is>
          <t>Pay as you go</t>
        </is>
      </c>
      <c r="K166" s="32" t="inlineStr">
        <is>
          <t>active</t>
        </is>
      </c>
      <c r="L166" s="35" t="inlineStr">
        <is>
          <t>https://console.groq.com/docs/speech-to-text</t>
        </is>
      </c>
      <c r="M166" s="36" t="n">
        <v>46318</v>
      </c>
      <c r="N166" s="37" t="inlineStr">
        <is>
          <t>n/a</t>
        </is>
      </c>
      <c r="O166" s="37" t="inlineStr">
        <is>
          <t>n/a</t>
        </is>
      </c>
      <c r="P166" s="32" t="inlineStr"/>
      <c r="Q166" s="37" t="inlineStr"/>
      <c r="R166" s="34" t="inlineStr"/>
    </row>
    <row r="167">
      <c r="A167" s="32" t="inlineStr">
        <is>
          <t>STT · Groq whisper-large-v3</t>
        </is>
      </c>
      <c r="B167" s="32" t="inlineStr">
        <is>
          <t>Voice (STT)</t>
        </is>
      </c>
      <c r="C167" s="32" t="inlineStr">
        <is>
          <t>Groq</t>
        </is>
      </c>
      <c r="D167" s="32" t="inlineStr">
        <is>
          <t>Speech-to-text</t>
        </is>
      </c>
      <c r="E167" s="32" t="inlineStr">
        <is>
          <t>whisper-large-v3</t>
        </is>
      </c>
      <c r="F167" s="33" t="n">
        <v>0.111</v>
      </c>
      <c r="G167" s="33" t="n">
        <v>0.111</v>
      </c>
      <c r="H167" s="32" t="inlineStr">
        <is>
          <t>per audio hour</t>
        </is>
      </c>
      <c r="I167" s="34" t="inlineStr">
        <is>
          <t>$0.111 / hour</t>
        </is>
      </c>
      <c r="J167" s="32" t="inlineStr">
        <is>
          <t>Pay as you go</t>
        </is>
      </c>
      <c r="K167" s="32" t="inlineStr">
        <is>
          <t>active</t>
        </is>
      </c>
      <c r="L167" s="35" t="inlineStr">
        <is>
          <t>https://console.groq.com/docs/speech-to-text</t>
        </is>
      </c>
      <c r="M167" s="36" t="n">
        <v>46318</v>
      </c>
      <c r="N167" s="37" t="inlineStr">
        <is>
          <t>n/a</t>
        </is>
      </c>
      <c r="O167" s="37" t="inlineStr">
        <is>
          <t>n/a</t>
        </is>
      </c>
      <c r="P167" s="32" t="inlineStr"/>
      <c r="Q167" s="37" t="inlineStr"/>
      <c r="R167" s="34" t="inlineStr"/>
    </row>
    <row r="168">
      <c r="A168" s="32" t="inlineStr">
        <is>
          <t>Custom · type your price in Override</t>
        </is>
      </c>
      <c r="B168" s="32" t="inlineStr">
        <is>
          <t>Custom</t>
        </is>
      </c>
      <c r="C168" s="32" t="inlineStr"/>
      <c r="D168" s="32" t="inlineStr"/>
      <c r="E168" s="32" t="inlineStr"/>
      <c r="F168" s="37" t="inlineStr">
        <is>
          <t>unknown</t>
        </is>
      </c>
      <c r="G168" s="37" t="inlineStr">
        <is>
          <t>unknown</t>
        </is>
      </c>
      <c r="H168" s="32" t="inlineStr">
        <is>
          <t>your unit</t>
        </is>
      </c>
      <c r="I168" s="34" t="inlineStr">
        <is>
          <t>Anything not listed: API spend, hosting, other tools</t>
        </is>
      </c>
      <c r="J168" s="32" t="inlineStr"/>
      <c r="K168" s="32" t="inlineStr"/>
      <c r="L168" s="32" t="inlineStr"/>
      <c r="M168" s="32" t="inlineStr"/>
      <c r="N168" s="37" t="inlineStr">
        <is>
          <t>n/a</t>
        </is>
      </c>
      <c r="O168" s="37" t="inlineStr">
        <is>
          <t>n/a</t>
        </is>
      </c>
      <c r="P168" s="32" t="inlineStr"/>
      <c r="Q168" s="37" t="inlineStr"/>
      <c r="R168" s="34" t="inlineStr"/>
    </row>
  </sheetData>
  <autoFilter ref="A4:R168"/>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 xmlns:r="http://schemas.openxmlformats.org/officeDocument/2006/relationships" ref="L13" r:id="rId9"/>
    <hyperlink xmlns:r="http://schemas.openxmlformats.org/officeDocument/2006/relationships" ref="L14" r:id="rId10"/>
    <hyperlink xmlns:r="http://schemas.openxmlformats.org/officeDocument/2006/relationships" ref="L15" r:id="rId11"/>
    <hyperlink xmlns:r="http://schemas.openxmlformats.org/officeDocument/2006/relationships" ref="L16" r:id="rId12"/>
    <hyperlink xmlns:r="http://schemas.openxmlformats.org/officeDocument/2006/relationships" ref="L17" r:id="rId13"/>
    <hyperlink xmlns:r="http://schemas.openxmlformats.org/officeDocument/2006/relationships" ref="L18" r:id="rId14"/>
    <hyperlink xmlns:r="http://schemas.openxmlformats.org/officeDocument/2006/relationships" ref="L19" r:id="rId15"/>
    <hyperlink xmlns:r="http://schemas.openxmlformats.org/officeDocument/2006/relationships" ref="L20" r:id="rId16"/>
    <hyperlink xmlns:r="http://schemas.openxmlformats.org/officeDocument/2006/relationships" ref="L21" r:id="rId17"/>
    <hyperlink xmlns:r="http://schemas.openxmlformats.org/officeDocument/2006/relationships" ref="L22" r:id="rId18"/>
    <hyperlink xmlns:r="http://schemas.openxmlformats.org/officeDocument/2006/relationships" ref="L23" r:id="rId19"/>
    <hyperlink xmlns:r="http://schemas.openxmlformats.org/officeDocument/2006/relationships" ref="L24" r:id="rId20"/>
    <hyperlink xmlns:r="http://schemas.openxmlformats.org/officeDocument/2006/relationships" ref="L25" r:id="rId21"/>
    <hyperlink xmlns:r="http://schemas.openxmlformats.org/officeDocument/2006/relationships" ref="L26" r:id="rId22"/>
    <hyperlink xmlns:r="http://schemas.openxmlformats.org/officeDocument/2006/relationships" ref="L27" r:id="rId23"/>
    <hyperlink xmlns:r="http://schemas.openxmlformats.org/officeDocument/2006/relationships" ref="L28" r:id="rId24"/>
    <hyperlink xmlns:r="http://schemas.openxmlformats.org/officeDocument/2006/relationships" ref="L29" r:id="rId25"/>
    <hyperlink xmlns:r="http://schemas.openxmlformats.org/officeDocument/2006/relationships" ref="L30" r:id="rId26"/>
    <hyperlink xmlns:r="http://schemas.openxmlformats.org/officeDocument/2006/relationships" ref="L31" r:id="rId27"/>
    <hyperlink xmlns:r="http://schemas.openxmlformats.org/officeDocument/2006/relationships" ref="L32" r:id="rId28"/>
    <hyperlink xmlns:r="http://schemas.openxmlformats.org/officeDocument/2006/relationships" ref="L33" r:id="rId29"/>
    <hyperlink xmlns:r="http://schemas.openxmlformats.org/officeDocument/2006/relationships" ref="L34" r:id="rId30"/>
    <hyperlink xmlns:r="http://schemas.openxmlformats.org/officeDocument/2006/relationships" ref="L35" r:id="rId31"/>
    <hyperlink xmlns:r="http://schemas.openxmlformats.org/officeDocument/2006/relationships" ref="L36" r:id="rId32"/>
    <hyperlink xmlns:r="http://schemas.openxmlformats.org/officeDocument/2006/relationships" ref="L37" r:id="rId33"/>
    <hyperlink xmlns:r="http://schemas.openxmlformats.org/officeDocument/2006/relationships" ref="L38" r:id="rId34"/>
    <hyperlink xmlns:r="http://schemas.openxmlformats.org/officeDocument/2006/relationships" ref="L39" r:id="rId35"/>
    <hyperlink xmlns:r="http://schemas.openxmlformats.org/officeDocument/2006/relationships" ref="L40" r:id="rId36"/>
    <hyperlink xmlns:r="http://schemas.openxmlformats.org/officeDocument/2006/relationships" ref="L41" r:id="rId37"/>
    <hyperlink xmlns:r="http://schemas.openxmlformats.org/officeDocument/2006/relationships" ref="L42" r:id="rId38"/>
    <hyperlink xmlns:r="http://schemas.openxmlformats.org/officeDocument/2006/relationships" ref="L43" r:id="rId39"/>
    <hyperlink xmlns:r="http://schemas.openxmlformats.org/officeDocument/2006/relationships" ref="L44" r:id="rId40"/>
    <hyperlink xmlns:r="http://schemas.openxmlformats.org/officeDocument/2006/relationships" ref="L45" r:id="rId41"/>
    <hyperlink xmlns:r="http://schemas.openxmlformats.org/officeDocument/2006/relationships" ref="L46" r:id="rId42"/>
    <hyperlink xmlns:r="http://schemas.openxmlformats.org/officeDocument/2006/relationships" ref="L47" r:id="rId43"/>
    <hyperlink xmlns:r="http://schemas.openxmlformats.org/officeDocument/2006/relationships" ref="L48" r:id="rId44"/>
    <hyperlink xmlns:r="http://schemas.openxmlformats.org/officeDocument/2006/relationships" ref="L49" r:id="rId45"/>
    <hyperlink xmlns:r="http://schemas.openxmlformats.org/officeDocument/2006/relationships" ref="L50" r:id="rId46"/>
    <hyperlink xmlns:r="http://schemas.openxmlformats.org/officeDocument/2006/relationships" ref="L51" r:id="rId47"/>
    <hyperlink xmlns:r="http://schemas.openxmlformats.org/officeDocument/2006/relationships" ref="L52" r:id="rId48"/>
    <hyperlink xmlns:r="http://schemas.openxmlformats.org/officeDocument/2006/relationships" ref="L53" r:id="rId49"/>
    <hyperlink xmlns:r="http://schemas.openxmlformats.org/officeDocument/2006/relationships" ref="L54" r:id="rId50"/>
    <hyperlink xmlns:r="http://schemas.openxmlformats.org/officeDocument/2006/relationships" ref="L55" r:id="rId51"/>
    <hyperlink xmlns:r="http://schemas.openxmlformats.org/officeDocument/2006/relationships" ref="L56" r:id="rId52"/>
    <hyperlink xmlns:r="http://schemas.openxmlformats.org/officeDocument/2006/relationships" ref="L57" r:id="rId53"/>
    <hyperlink xmlns:r="http://schemas.openxmlformats.org/officeDocument/2006/relationships" ref="L58" r:id="rId54"/>
    <hyperlink xmlns:r="http://schemas.openxmlformats.org/officeDocument/2006/relationships" ref="L59" r:id="rId55"/>
    <hyperlink xmlns:r="http://schemas.openxmlformats.org/officeDocument/2006/relationships" ref="L60" r:id="rId56"/>
    <hyperlink xmlns:r="http://schemas.openxmlformats.org/officeDocument/2006/relationships" ref="L61" r:id="rId57"/>
    <hyperlink xmlns:r="http://schemas.openxmlformats.org/officeDocument/2006/relationships" ref="L62" r:id="rId58"/>
    <hyperlink xmlns:r="http://schemas.openxmlformats.org/officeDocument/2006/relationships" ref="L63" r:id="rId59"/>
    <hyperlink xmlns:r="http://schemas.openxmlformats.org/officeDocument/2006/relationships" ref="L64" r:id="rId60"/>
    <hyperlink xmlns:r="http://schemas.openxmlformats.org/officeDocument/2006/relationships" ref="L65" r:id="rId61"/>
    <hyperlink xmlns:r="http://schemas.openxmlformats.org/officeDocument/2006/relationships" ref="L66" r:id="rId62"/>
    <hyperlink xmlns:r="http://schemas.openxmlformats.org/officeDocument/2006/relationships" ref="L67" r:id="rId63"/>
    <hyperlink xmlns:r="http://schemas.openxmlformats.org/officeDocument/2006/relationships" ref="L68" r:id="rId64"/>
    <hyperlink xmlns:r="http://schemas.openxmlformats.org/officeDocument/2006/relationships" ref="L69" r:id="rId65"/>
    <hyperlink xmlns:r="http://schemas.openxmlformats.org/officeDocument/2006/relationships" ref="L70" r:id="rId66"/>
    <hyperlink xmlns:r="http://schemas.openxmlformats.org/officeDocument/2006/relationships" ref="L71" r:id="rId67"/>
    <hyperlink xmlns:r="http://schemas.openxmlformats.org/officeDocument/2006/relationships" ref="L72" r:id="rId68"/>
    <hyperlink xmlns:r="http://schemas.openxmlformats.org/officeDocument/2006/relationships" ref="L73" r:id="rId69"/>
    <hyperlink xmlns:r="http://schemas.openxmlformats.org/officeDocument/2006/relationships" ref="L74" r:id="rId70"/>
    <hyperlink xmlns:r="http://schemas.openxmlformats.org/officeDocument/2006/relationships" ref="L75" r:id="rId71"/>
    <hyperlink xmlns:r="http://schemas.openxmlformats.org/officeDocument/2006/relationships" ref="L76" r:id="rId72"/>
    <hyperlink xmlns:r="http://schemas.openxmlformats.org/officeDocument/2006/relationships" ref="L77" r:id="rId73"/>
    <hyperlink xmlns:r="http://schemas.openxmlformats.org/officeDocument/2006/relationships" ref="L78" r:id="rId74"/>
    <hyperlink xmlns:r="http://schemas.openxmlformats.org/officeDocument/2006/relationships" ref="L79" r:id="rId75"/>
    <hyperlink xmlns:r="http://schemas.openxmlformats.org/officeDocument/2006/relationships" ref="L80" r:id="rId76"/>
    <hyperlink xmlns:r="http://schemas.openxmlformats.org/officeDocument/2006/relationships" ref="L81" r:id="rId77"/>
    <hyperlink xmlns:r="http://schemas.openxmlformats.org/officeDocument/2006/relationships" ref="L82" r:id="rId78"/>
    <hyperlink xmlns:r="http://schemas.openxmlformats.org/officeDocument/2006/relationships" ref="L83" r:id="rId79"/>
    <hyperlink xmlns:r="http://schemas.openxmlformats.org/officeDocument/2006/relationships" ref="L84" r:id="rId80"/>
    <hyperlink xmlns:r="http://schemas.openxmlformats.org/officeDocument/2006/relationships" ref="L85" r:id="rId81"/>
    <hyperlink xmlns:r="http://schemas.openxmlformats.org/officeDocument/2006/relationships" ref="L86" r:id="rId82"/>
    <hyperlink xmlns:r="http://schemas.openxmlformats.org/officeDocument/2006/relationships" ref="L87" r:id="rId83"/>
    <hyperlink xmlns:r="http://schemas.openxmlformats.org/officeDocument/2006/relationships" ref="L88" r:id="rId84"/>
    <hyperlink xmlns:r="http://schemas.openxmlformats.org/officeDocument/2006/relationships" ref="L89" r:id="rId85"/>
    <hyperlink xmlns:r="http://schemas.openxmlformats.org/officeDocument/2006/relationships" ref="L90" r:id="rId86"/>
    <hyperlink xmlns:r="http://schemas.openxmlformats.org/officeDocument/2006/relationships" ref="L91" r:id="rId87"/>
    <hyperlink xmlns:r="http://schemas.openxmlformats.org/officeDocument/2006/relationships" ref="L92" r:id="rId88"/>
    <hyperlink xmlns:r="http://schemas.openxmlformats.org/officeDocument/2006/relationships" ref="L93" r:id="rId89"/>
    <hyperlink xmlns:r="http://schemas.openxmlformats.org/officeDocument/2006/relationships" ref="L94" r:id="rId90"/>
    <hyperlink xmlns:r="http://schemas.openxmlformats.org/officeDocument/2006/relationships" ref="L95" r:id="rId91"/>
    <hyperlink xmlns:r="http://schemas.openxmlformats.org/officeDocument/2006/relationships" ref="L96" r:id="rId92"/>
    <hyperlink xmlns:r="http://schemas.openxmlformats.org/officeDocument/2006/relationships" ref="L97" r:id="rId93"/>
    <hyperlink xmlns:r="http://schemas.openxmlformats.org/officeDocument/2006/relationships" ref="L98" r:id="rId94"/>
    <hyperlink xmlns:r="http://schemas.openxmlformats.org/officeDocument/2006/relationships" ref="L99" r:id="rId95"/>
    <hyperlink xmlns:r="http://schemas.openxmlformats.org/officeDocument/2006/relationships" ref="L100" r:id="rId96"/>
    <hyperlink xmlns:r="http://schemas.openxmlformats.org/officeDocument/2006/relationships" ref="L101" r:id="rId97"/>
    <hyperlink xmlns:r="http://schemas.openxmlformats.org/officeDocument/2006/relationships" ref="L102" r:id="rId98"/>
    <hyperlink xmlns:r="http://schemas.openxmlformats.org/officeDocument/2006/relationships" ref="L103" r:id="rId99"/>
    <hyperlink xmlns:r="http://schemas.openxmlformats.org/officeDocument/2006/relationships" ref="L104" r:id="rId100"/>
    <hyperlink xmlns:r="http://schemas.openxmlformats.org/officeDocument/2006/relationships" ref="L105" r:id="rId101"/>
    <hyperlink xmlns:r="http://schemas.openxmlformats.org/officeDocument/2006/relationships" ref="L106" r:id="rId102"/>
    <hyperlink xmlns:r="http://schemas.openxmlformats.org/officeDocument/2006/relationships" ref="L107" r:id="rId103"/>
    <hyperlink xmlns:r="http://schemas.openxmlformats.org/officeDocument/2006/relationships" ref="L108" r:id="rId104"/>
    <hyperlink xmlns:r="http://schemas.openxmlformats.org/officeDocument/2006/relationships" ref="L109" r:id="rId105"/>
    <hyperlink xmlns:r="http://schemas.openxmlformats.org/officeDocument/2006/relationships" ref="L110" r:id="rId106"/>
    <hyperlink xmlns:r="http://schemas.openxmlformats.org/officeDocument/2006/relationships" ref="L111" r:id="rId107"/>
    <hyperlink xmlns:r="http://schemas.openxmlformats.org/officeDocument/2006/relationships" ref="L112" r:id="rId108"/>
    <hyperlink xmlns:r="http://schemas.openxmlformats.org/officeDocument/2006/relationships" ref="L113" r:id="rId109"/>
    <hyperlink xmlns:r="http://schemas.openxmlformats.org/officeDocument/2006/relationships" ref="L114" r:id="rId110"/>
    <hyperlink xmlns:r="http://schemas.openxmlformats.org/officeDocument/2006/relationships" ref="L115" r:id="rId111"/>
    <hyperlink xmlns:r="http://schemas.openxmlformats.org/officeDocument/2006/relationships" ref="L116" r:id="rId112"/>
    <hyperlink xmlns:r="http://schemas.openxmlformats.org/officeDocument/2006/relationships" ref="L117" r:id="rId113"/>
    <hyperlink xmlns:r="http://schemas.openxmlformats.org/officeDocument/2006/relationships" ref="L118" r:id="rId114"/>
    <hyperlink xmlns:r="http://schemas.openxmlformats.org/officeDocument/2006/relationships" ref="L119" r:id="rId115"/>
    <hyperlink xmlns:r="http://schemas.openxmlformats.org/officeDocument/2006/relationships" ref="L120" r:id="rId116"/>
    <hyperlink xmlns:r="http://schemas.openxmlformats.org/officeDocument/2006/relationships" ref="L121" r:id="rId117"/>
    <hyperlink xmlns:r="http://schemas.openxmlformats.org/officeDocument/2006/relationships" ref="L122" r:id="rId118"/>
    <hyperlink xmlns:r="http://schemas.openxmlformats.org/officeDocument/2006/relationships" ref="L123" r:id="rId119"/>
    <hyperlink xmlns:r="http://schemas.openxmlformats.org/officeDocument/2006/relationships" ref="L124" r:id="rId120"/>
    <hyperlink xmlns:r="http://schemas.openxmlformats.org/officeDocument/2006/relationships" ref="L125" r:id="rId121"/>
    <hyperlink xmlns:r="http://schemas.openxmlformats.org/officeDocument/2006/relationships" ref="L126" r:id="rId122"/>
    <hyperlink xmlns:r="http://schemas.openxmlformats.org/officeDocument/2006/relationships" ref="L127" r:id="rId123"/>
    <hyperlink xmlns:r="http://schemas.openxmlformats.org/officeDocument/2006/relationships" ref="L128" r:id="rId124"/>
    <hyperlink xmlns:r="http://schemas.openxmlformats.org/officeDocument/2006/relationships" ref="L129" r:id="rId125"/>
    <hyperlink xmlns:r="http://schemas.openxmlformats.org/officeDocument/2006/relationships" ref="L130" r:id="rId126"/>
    <hyperlink xmlns:r="http://schemas.openxmlformats.org/officeDocument/2006/relationships" ref="L131" r:id="rId127"/>
    <hyperlink xmlns:r="http://schemas.openxmlformats.org/officeDocument/2006/relationships" ref="L132" r:id="rId128"/>
    <hyperlink xmlns:r="http://schemas.openxmlformats.org/officeDocument/2006/relationships" ref="L133" r:id="rId129"/>
    <hyperlink xmlns:r="http://schemas.openxmlformats.org/officeDocument/2006/relationships" ref="L134" r:id="rId130"/>
    <hyperlink xmlns:r="http://schemas.openxmlformats.org/officeDocument/2006/relationships" ref="L135" r:id="rId131"/>
    <hyperlink xmlns:r="http://schemas.openxmlformats.org/officeDocument/2006/relationships" ref="L136" r:id="rId132"/>
    <hyperlink xmlns:r="http://schemas.openxmlformats.org/officeDocument/2006/relationships" ref="L137" r:id="rId133"/>
    <hyperlink xmlns:r="http://schemas.openxmlformats.org/officeDocument/2006/relationships" ref="L138" r:id="rId134"/>
    <hyperlink xmlns:r="http://schemas.openxmlformats.org/officeDocument/2006/relationships" ref="L139" r:id="rId135"/>
    <hyperlink xmlns:r="http://schemas.openxmlformats.org/officeDocument/2006/relationships" ref="L140" r:id="rId136"/>
    <hyperlink xmlns:r="http://schemas.openxmlformats.org/officeDocument/2006/relationships" ref="L141" r:id="rId137"/>
    <hyperlink xmlns:r="http://schemas.openxmlformats.org/officeDocument/2006/relationships" ref="L142" r:id="rId138"/>
    <hyperlink xmlns:r="http://schemas.openxmlformats.org/officeDocument/2006/relationships" ref="L143" r:id="rId139"/>
    <hyperlink xmlns:r="http://schemas.openxmlformats.org/officeDocument/2006/relationships" ref="L144" r:id="rId140"/>
    <hyperlink xmlns:r="http://schemas.openxmlformats.org/officeDocument/2006/relationships" ref="L145" r:id="rId141"/>
    <hyperlink xmlns:r="http://schemas.openxmlformats.org/officeDocument/2006/relationships" ref="L146" r:id="rId142"/>
    <hyperlink xmlns:r="http://schemas.openxmlformats.org/officeDocument/2006/relationships" ref="L147" r:id="rId143"/>
    <hyperlink xmlns:r="http://schemas.openxmlformats.org/officeDocument/2006/relationships" ref="L148" r:id="rId144"/>
    <hyperlink xmlns:r="http://schemas.openxmlformats.org/officeDocument/2006/relationships" ref="L149" r:id="rId145"/>
    <hyperlink xmlns:r="http://schemas.openxmlformats.org/officeDocument/2006/relationships" ref="L150" r:id="rId146"/>
    <hyperlink xmlns:r="http://schemas.openxmlformats.org/officeDocument/2006/relationships" ref="L151" r:id="rId147"/>
    <hyperlink xmlns:r="http://schemas.openxmlformats.org/officeDocument/2006/relationships" ref="L152" r:id="rId148"/>
    <hyperlink xmlns:r="http://schemas.openxmlformats.org/officeDocument/2006/relationships" ref="L153" r:id="rId149"/>
    <hyperlink xmlns:r="http://schemas.openxmlformats.org/officeDocument/2006/relationships" ref="L154" r:id="rId150"/>
    <hyperlink xmlns:r="http://schemas.openxmlformats.org/officeDocument/2006/relationships" ref="L155" r:id="rId151"/>
    <hyperlink xmlns:r="http://schemas.openxmlformats.org/officeDocument/2006/relationships" ref="L156" r:id="rId152"/>
    <hyperlink xmlns:r="http://schemas.openxmlformats.org/officeDocument/2006/relationships" ref="L157" r:id="rId153"/>
    <hyperlink xmlns:r="http://schemas.openxmlformats.org/officeDocument/2006/relationships" ref="L158" r:id="rId154"/>
    <hyperlink xmlns:r="http://schemas.openxmlformats.org/officeDocument/2006/relationships" ref="L159" r:id="rId155"/>
    <hyperlink xmlns:r="http://schemas.openxmlformats.org/officeDocument/2006/relationships" ref="L160" r:id="rId156"/>
    <hyperlink xmlns:r="http://schemas.openxmlformats.org/officeDocument/2006/relationships" ref="L161" r:id="rId157"/>
    <hyperlink xmlns:r="http://schemas.openxmlformats.org/officeDocument/2006/relationships" ref="L162" r:id="rId158"/>
    <hyperlink xmlns:r="http://schemas.openxmlformats.org/officeDocument/2006/relationships" ref="L163" r:id="rId159"/>
    <hyperlink xmlns:r="http://schemas.openxmlformats.org/officeDocument/2006/relationships" ref="L164" r:id="rId160"/>
    <hyperlink xmlns:r="http://schemas.openxmlformats.org/officeDocument/2006/relationships" ref="L165" r:id="rId161"/>
    <hyperlink xmlns:r="http://schemas.openxmlformats.org/officeDocument/2006/relationships" ref="L166" r:id="rId162"/>
    <hyperlink xmlns:r="http://schemas.openxmlformats.org/officeDocument/2006/relationships" ref="L167" r:id="rId163"/>
  </hyperlinks>
  <printOptions horizontalCentered="0"/>
  <pageMargins left="0.4" right="0.4" top="0.5" bottom="0.5" header="0.5" footer="0.5"/>
  <pageSetup orientation="landscape" fitToHeight="0" fitToWidth="1"/>
</worksheet>
</file>

<file path=xl/worksheets/sheet11.xml><?xml version="1.0" encoding="utf-8"?>
<worksheet xmlns="http://schemas.openxmlformats.org/spreadsheetml/2006/main">
  <sheetPr>
    <tabColor rgb="00D1D5DB"/>
    <outlinePr summaryBelow="1" summaryRight="1"/>
    <pageSetUpPr fitToPage="1"/>
  </sheetPr>
  <dimension ref="A1:B22"/>
  <sheetViews>
    <sheetView showGridLines="0" workbookViewId="0">
      <selection activeCell="A1" sqref="A1"/>
    </sheetView>
  </sheetViews>
  <sheetFormatPr baseColWidth="8" defaultRowHeight="15"/>
  <cols>
    <col width="18" customWidth="1" min="1" max="1"/>
    <col width="100" customWidth="1" min="2" max="2"/>
  </cols>
  <sheetData>
    <row r="1" ht="26" customHeight="1">
      <c r="A1" s="1" t="inlineStr">
        <is>
          <t>About this file</t>
        </is>
      </c>
    </row>
    <row r="2">
      <c r="A2" s="2" t="inlineStr">
        <is>
          <t>v1.1 · built 2026-10-23</t>
        </is>
      </c>
    </row>
    <row r="4">
      <c r="A4" s="3" t="inlineStr">
        <is>
          <t>Data checked</t>
        </is>
      </c>
    </row>
    <row r="5">
      <c r="A5" s="6" t="inlineStr">
        <is>
          <t>plans</t>
        </is>
      </c>
      <c r="B5" s="49" t="n">
        <v>46318</v>
      </c>
    </row>
    <row r="6">
      <c r="A6" s="6" t="inlineStr">
        <is>
          <t>api-value</t>
        </is>
      </c>
      <c r="B6" s="49" t="n">
        <v>46315</v>
      </c>
    </row>
    <row r="7">
      <c r="A7" s="6" t="inlineStr">
        <is>
          <t>code-review</t>
        </is>
      </c>
      <c r="B7" s="49" t="n">
        <v>46318</v>
      </c>
    </row>
    <row r="8">
      <c r="A8" s="6" t="inlineStr">
        <is>
          <t>app-builders</t>
        </is>
      </c>
      <c r="B8" s="49" t="n">
        <v>46318</v>
      </c>
    </row>
    <row r="9">
      <c r="A9" s="6" t="inlineStr">
        <is>
          <t>voice</t>
        </is>
      </c>
      <c r="B9" s="49" t="n">
        <v>46318</v>
      </c>
    </row>
    <row r="10">
      <c r="A10" s="6" t="inlineStr">
        <is>
          <t>free-tiers</t>
        </is>
      </c>
      <c r="B10" s="49" t="n">
        <v>46318</v>
      </c>
    </row>
    <row r="12">
      <c r="A12" s="3" t="inlineStr">
        <is>
          <t>Fresh prices</t>
        </is>
      </c>
      <c r="B12" s="7" t="inlineStr">
        <is>
          <t>Checked daily at https://limithit.com</t>
        </is>
      </c>
    </row>
    <row r="13">
      <c r="B13" s="7" t="inlineStr">
        <is>
          <t>Newest copy of this file (free): https://limithit.com/calculator</t>
        </is>
      </c>
    </row>
    <row r="15">
      <c r="A15" s="3" t="inlineStr">
        <is>
          <t>Fine print</t>
        </is>
      </c>
      <c r="B15" s="6" t="inlineStr">
        <is>
          <t>· Vendors change prices and limits often. Check the Source link before you buy.</t>
        </is>
      </c>
    </row>
    <row r="16">
      <c r="B16" s="6" t="inlineStr">
        <is>
          <t>· “unknown” = not published by the vendor. “custom” = contact sales.</t>
        </is>
      </c>
    </row>
    <row r="17">
      <c r="B17" s="6" t="inlineStr">
        <is>
          <t>· API value is a LimitHit estimate (a range), not a quote.</t>
        </is>
      </c>
    </row>
    <row r="18">
      <c r="B18" s="6" t="inlineStr">
        <is>
          <t>· Not affiliated with or endorsed by any vendor listed. Names are their owners' trademarks.</t>
        </is>
      </c>
    </row>
    <row r="19">
      <c r="B19" s="6" t="inlineStr">
        <is>
          <t>· Free to use and share. For planning only. No warranty.</t>
        </is>
      </c>
    </row>
    <row r="21">
      <c r="A21" s="3" t="inlineStr">
        <is>
          <t>Changelog</t>
        </is>
      </c>
      <c r="B21" s="6" t="inlineStr">
        <is>
          <t>v1.1 · 2026-10-23 · Now a free download at limithit.com/calculator.</t>
        </is>
      </c>
    </row>
    <row r="22">
      <c r="B22" s="6" t="inlineStr">
        <is>
          <t>v1.0 · 2026-10-23 · First release. Data from LimitHit.</t>
        </is>
      </c>
    </row>
  </sheetData>
  <hyperlinks>
    <hyperlink xmlns:r="http://schemas.openxmlformats.org/officeDocument/2006/relationships" ref="B12" r:id="rId1"/>
    <hyperlink xmlns:r="http://schemas.openxmlformats.org/officeDocument/2006/relationships" ref="B13" r:id="rId2"/>
  </hyperlinks>
  <printOptions horizontalCentered="0"/>
  <pageMargins left="0.4" right="0.4" top="0.5" bottom="0.5" header="0.5" footer="0.5"/>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LimitHit</dc:creator>
  <dc:title xmlns:dc="http://purl.org/dc/elements/1.1/">AI Coding Stack Cost Calculator</dc:title>
  <dcterms:created xmlns:dcterms="http://purl.org/dc/terms/" xmlns:xsi="http://www.w3.org/2001/XMLSchema-instance" xsi:type="dcterms:W3CDTF">2026-10-23T21:54:18Z</dcterms:created>
  <dcterms:modified xmlns:dcterms="http://purl.org/dc/terms/" xmlns:xsi="http://www.w3.org/2001/XMLSchema-instance" xsi:type="dcterms:W3CDTF">2026-10-23T21:54:18Z</dcterms:modified>
</cp:coreProperties>
</file>